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JANUARY" sheetId="1" r:id="rId5"/>
    <sheet state="visible" name="FEBRUARY" sheetId="2" r:id="rId6"/>
    <sheet state="visible" name="MARCH" sheetId="3" r:id="rId7"/>
    <sheet state="visible" name="APRIL" sheetId="4" r:id="rId8"/>
    <sheet state="visible" name="MAY" sheetId="5" r:id="rId9"/>
    <sheet state="visible" name="JUNE" sheetId="6" r:id="rId10"/>
    <sheet state="visible" name="JULY" sheetId="7" r:id="rId11"/>
    <sheet state="visible" name="AUGUST" sheetId="8" r:id="rId12"/>
    <sheet state="visible" name="SEPTEMBER" sheetId="9" r:id="rId13"/>
    <sheet state="visible" name="OCTOBER" sheetId="10" r:id="rId14"/>
    <sheet state="visible" name="NOVEMBER" sheetId="11" r:id="rId15"/>
    <sheet state="visible" name="DECEMBER" sheetId="12" r:id="rId16"/>
  </sheets>
  <definedNames/>
  <calcPr/>
</workbook>
</file>

<file path=xl/sharedStrings.xml><?xml version="1.0" encoding="utf-8"?>
<sst xmlns="http://schemas.openxmlformats.org/spreadsheetml/2006/main" count="394" uniqueCount="196">
  <si>
    <t>From</t>
  </si>
  <si>
    <t>To</t>
  </si>
  <si>
    <t>TIME</t>
  </si>
  <si>
    <t>OPEN</t>
  </si>
  <si>
    <t>HIGH</t>
  </si>
  <si>
    <t>LOW</t>
  </si>
  <si>
    <t>CLOSE</t>
  </si>
  <si>
    <t>BAP AM WEIGHTED AVERAGE</t>
  </si>
  <si>
    <t>AM VOLUME</t>
  </si>
  <si>
    <t>BAP PM WEIGHTED AVERAGE</t>
  </si>
  <si>
    <t>PM VOLUME</t>
  </si>
  <si>
    <t>BAP WEIGHTED AVERAGE</t>
  </si>
  <si>
    <t>TOTAL VOLUME</t>
  </si>
  <si>
    <t>FX SETTLEMENT RATE</t>
  </si>
  <si>
    <t>No FX Trading Due to Proclamation No. 368</t>
  </si>
  <si>
    <t>No FX Trading Due to Proclamation No. 453</t>
  </si>
  <si>
    <t>No FX Trading Due to Proclamation No. 514</t>
  </si>
  <si>
    <t>2024-06-05</t>
  </si>
  <si>
    <t>No FX Trading Due to Proclamation No. 579</t>
  </si>
  <si>
    <t>2024-06-27</t>
  </si>
  <si>
    <t xml:space="preserve">     </t>
  </si>
  <si>
    <t>2024-07-12</t>
  </si>
  <si>
    <t>2024-07-15</t>
  </si>
  <si>
    <t>2024-07-16</t>
  </si>
  <si>
    <t>9:03:20</t>
  </si>
  <si>
    <t>2024-07-17</t>
  </si>
  <si>
    <t>9:01:47</t>
  </si>
  <si>
    <t>2024-07-18</t>
  </si>
  <si>
    <t>9:02:07</t>
  </si>
  <si>
    <t>2024-07-19</t>
  </si>
  <si>
    <t>9:00:18</t>
  </si>
  <si>
    <t>2024-07-22</t>
  </si>
  <si>
    <t>9:00:46</t>
  </si>
  <si>
    <t>2024-07-23</t>
  </si>
  <si>
    <t>9:00:22</t>
  </si>
  <si>
    <t>2024-07-24</t>
  </si>
  <si>
    <t>No FX Trading Due to BSP Circular No. M-2023-040</t>
  </si>
  <si>
    <t>2024-07-25</t>
  </si>
  <si>
    <t>2024-07-26</t>
  </si>
  <si>
    <t>9:00:16</t>
  </si>
  <si>
    <t>2024-07-29</t>
  </si>
  <si>
    <t>9:02:23</t>
  </si>
  <si>
    <t>2024-07-30</t>
  </si>
  <si>
    <t>9:00:31</t>
  </si>
  <si>
    <t>2024-07-31</t>
  </si>
  <si>
    <t>9:00:42</t>
  </si>
  <si>
    <t>2024-08-01</t>
  </si>
  <si>
    <t>2024-08-02</t>
  </si>
  <si>
    <t>2024-08-05</t>
  </si>
  <si>
    <t>2024-08-06</t>
  </si>
  <si>
    <t>2024-08-07</t>
  </si>
  <si>
    <t>2024-08-08</t>
  </si>
  <si>
    <t>2024-08-09</t>
  </si>
  <si>
    <t>2024-08-12</t>
  </si>
  <si>
    <t>2024-08-13</t>
  </si>
  <si>
    <t>2024-08-14</t>
  </si>
  <si>
    <t>2024-08-15</t>
  </si>
  <si>
    <t>2024-08-16</t>
  </si>
  <si>
    <t>2024-08-19</t>
  </si>
  <si>
    <t>2024-08-20</t>
  </si>
  <si>
    <t>2024-08-21</t>
  </si>
  <si>
    <t>2024-08-22</t>
  </si>
  <si>
    <t>2024-08-23</t>
  </si>
  <si>
    <t>No FX Trading Due to Proclamation No. 665</t>
  </si>
  <si>
    <t>2024-08-26</t>
  </si>
  <si>
    <t>No FX Trading Due to Proclamation No. 3827</t>
  </si>
  <si>
    <t>2024-08-27</t>
  </si>
  <si>
    <t>2024-08-28</t>
  </si>
  <si>
    <t>2024-08-29</t>
  </si>
  <si>
    <t>2024-08-30</t>
  </si>
  <si>
    <t>2024-09-02</t>
  </si>
  <si>
    <t>9:00:29</t>
  </si>
  <si>
    <t>2024-09-03</t>
  </si>
  <si>
    <t>9:00:54</t>
  </si>
  <si>
    <t>2024-09-04</t>
  </si>
  <si>
    <t>9:00:34</t>
  </si>
  <si>
    <t>2024-09-05</t>
  </si>
  <si>
    <t>9:01:01</t>
  </si>
  <si>
    <t>2024-09-06</t>
  </si>
  <si>
    <t>9:00:26</t>
  </si>
  <si>
    <t>2024-09-09</t>
  </si>
  <si>
    <t>9:00:24</t>
  </si>
  <si>
    <t>2024-09-10</t>
  </si>
  <si>
    <t>9:00:44</t>
  </si>
  <si>
    <t>2024-09-11</t>
  </si>
  <si>
    <t>9:01:23</t>
  </si>
  <si>
    <t>2024-09-12</t>
  </si>
  <si>
    <t>9:00:23</t>
  </si>
  <si>
    <t>2024-09-13</t>
  </si>
  <si>
    <t>9:00:11</t>
  </si>
  <si>
    <t>2024-09-16</t>
  </si>
  <si>
    <t>9:01:28</t>
  </si>
  <si>
    <t>2024-09-17</t>
  </si>
  <si>
    <t>2024-09-18</t>
  </si>
  <si>
    <t>9:00:19</t>
  </si>
  <si>
    <t>2024-09-19</t>
  </si>
  <si>
    <t>9:00:20</t>
  </si>
  <si>
    <t>2024-09-20</t>
  </si>
  <si>
    <t>9:01:05</t>
  </si>
  <si>
    <t>2024-09-23</t>
  </si>
  <si>
    <t>9:00:40</t>
  </si>
  <si>
    <t>2024-09-24</t>
  </si>
  <si>
    <t>9:00:30</t>
  </si>
  <si>
    <t>2024-09-25</t>
  </si>
  <si>
    <t>2024-09-26</t>
  </si>
  <si>
    <t>2024-09-27</t>
  </si>
  <si>
    <t>9:00:17</t>
  </si>
  <si>
    <t>2024-09-30</t>
  </si>
  <si>
    <t>9:00:52</t>
  </si>
  <si>
    <t>2024-10-01</t>
  </si>
  <si>
    <t>2024-10-02</t>
  </si>
  <si>
    <t>9:00:32</t>
  </si>
  <si>
    <t>2024-10-03</t>
  </si>
  <si>
    <t>2024-10-04</t>
  </si>
  <si>
    <t>9:00:37</t>
  </si>
  <si>
    <t>2024-10-07</t>
  </si>
  <si>
    <t>2024-10-08</t>
  </si>
  <si>
    <t>9:01:09</t>
  </si>
  <si>
    <t>2024-10-09</t>
  </si>
  <si>
    <t>2024-10-10</t>
  </si>
  <si>
    <t>9:00:21</t>
  </si>
  <si>
    <t>2024-10-11</t>
  </si>
  <si>
    <t>2024-10-14</t>
  </si>
  <si>
    <t>9:00:36</t>
  </si>
  <si>
    <t>2024-10-15</t>
  </si>
  <si>
    <t>9:03:58</t>
  </si>
  <si>
    <t>2024-10-16</t>
  </si>
  <si>
    <t>9:00:39</t>
  </si>
  <si>
    <t>2024-10-17</t>
  </si>
  <si>
    <t>2024-10-18</t>
  </si>
  <si>
    <t>9:01:17</t>
  </si>
  <si>
    <t>2024-10-21</t>
  </si>
  <si>
    <t>2024-10-22</t>
  </si>
  <si>
    <t>2024-10-23</t>
  </si>
  <si>
    <t>No FX trading due to BSP Circular No. M-2023-040</t>
  </si>
  <si>
    <t>2024-10-24</t>
  </si>
  <si>
    <t>2024-10-25</t>
  </si>
  <si>
    <t>2024-10-28</t>
  </si>
  <si>
    <t>2024-10-29</t>
  </si>
  <si>
    <t>9:02:49</t>
  </si>
  <si>
    <t>2024-10-30</t>
  </si>
  <si>
    <t>2024-10-31</t>
  </si>
  <si>
    <t>2024-11-01</t>
  </si>
  <si>
    <t>2024-11-04</t>
  </si>
  <si>
    <t>2024-11-05</t>
  </si>
  <si>
    <t>9:03:07</t>
  </si>
  <si>
    <t>2024-11-06</t>
  </si>
  <si>
    <t>9:00:25</t>
  </si>
  <si>
    <t>2024-11-07</t>
  </si>
  <si>
    <t>2024-11-08</t>
  </si>
  <si>
    <t>2024-11-11</t>
  </si>
  <si>
    <t>9:00:33</t>
  </si>
  <si>
    <t>2024-11-12</t>
  </si>
  <si>
    <t>2024-11-13</t>
  </si>
  <si>
    <t>9:04:04</t>
  </si>
  <si>
    <t>2024-11-14</t>
  </si>
  <si>
    <t>2024-11-15</t>
  </si>
  <si>
    <t>2024-11-18</t>
  </si>
  <si>
    <t>2024-11-19</t>
  </si>
  <si>
    <t>9:02:51</t>
  </si>
  <si>
    <t>2024-11-20</t>
  </si>
  <si>
    <t>2024-11-21</t>
  </si>
  <si>
    <t>2024-11-22</t>
  </si>
  <si>
    <t>2024-11-25</t>
  </si>
  <si>
    <t>9:00:38</t>
  </si>
  <si>
    <t>2024-11-26</t>
  </si>
  <si>
    <t>9:00:15</t>
  </si>
  <si>
    <t>2024-11-27</t>
  </si>
  <si>
    <t>2024-11-28</t>
  </si>
  <si>
    <t>9:00:58</t>
  </si>
  <si>
    <t>2024-11-29</t>
  </si>
  <si>
    <t>9:01:16</t>
  </si>
  <si>
    <t>2024-12-06</t>
  </si>
  <si>
    <t>2024-12-09</t>
  </si>
  <si>
    <t>2024-12-10</t>
  </si>
  <si>
    <t>9:00:28</t>
  </si>
  <si>
    <t>2024-12-11</t>
  </si>
  <si>
    <t>9:00:45</t>
  </si>
  <si>
    <t>2024-12-12</t>
  </si>
  <si>
    <t>2024-12-13</t>
  </si>
  <si>
    <t>9:01:59</t>
  </si>
  <si>
    <t>2024-12-16</t>
  </si>
  <si>
    <t>9:01:21</t>
  </si>
  <si>
    <t>2024-12-17</t>
  </si>
  <si>
    <t>2024-12-18</t>
  </si>
  <si>
    <t>9:00:12</t>
  </si>
  <si>
    <t>2024-12-19</t>
  </si>
  <si>
    <t>9:00:01</t>
  </si>
  <si>
    <t>2024-12-20</t>
  </si>
  <si>
    <t>2024-12-23</t>
  </si>
  <si>
    <t>2024-12-24</t>
  </si>
  <si>
    <t>2024-12-25</t>
  </si>
  <si>
    <t>2024-12-26</t>
  </si>
  <si>
    <t>2024-12-27</t>
  </si>
  <si>
    <t>2024-12-30</t>
  </si>
  <si>
    <t>2024-12-31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</si>
</sst>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yyyy-mm-dd"/>
    <numFmt numFmtId="165" formatCode="yyyy&quot;-&quot;mm&quot;-&quot;dd"/>
    <numFmt numFmtId="166" formatCode="h&quot;:&quot;mm&quot;:&quot;ss"/>
  </numFmts>
  <fonts count="13">
    <font>
      <sz val="10.0"/>
      <color rgb="FF000000"/>
      <name val="Arial"/>
      <scheme val="minor"/>
    </font>
    <font>
      <sz val="10.0"/>
      <color theme="1"/>
      <name val="Calibri"/>
    </font>
    <font>
      <sz val="10.0"/>
      <color rgb="FF000000"/>
      <name val="Calibri"/>
    </font>
    <font>
      <color theme="1"/>
      <name val="Arial"/>
    </font>
    <font>
      <b/>
      <color rgb="FFFFFFFF"/>
      <name val="Calibri"/>
    </font>
    <font>
      <color rgb="FF000000"/>
      <name val="Calibri"/>
    </font>
    <font>
      <b/>
      <sz val="10.0"/>
      <color theme="1"/>
      <name val="Calibri"/>
    </font>
    <font>
      <color theme="1"/>
      <name val="Calibri"/>
    </font>
    <font>
      <sz val="10.0"/>
      <color rgb="FF333333"/>
      <name val="Calibri"/>
    </font>
    <font>
      <b/>
      <sz val="10.0"/>
      <color rgb="FF000000"/>
      <name val="Calibri"/>
    </font>
    <font>
      <b/>
      <color theme="1"/>
      <name val="Calibri"/>
    </font>
    <font>
      <color theme="1"/>
      <name val="Arial"/>
      <scheme val="minor"/>
    </font>
    <font>
      <b/>
      <color rgb="FF000000"/>
      <name val="Calibri"/>
    </font>
  </fonts>
  <fills count="6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0C343D"/>
        <bgColor rgb="FF0C343D"/>
      </patternFill>
    </fill>
    <fill>
      <patternFill patternType="solid">
        <fgColor rgb="FFD9D9D9"/>
        <bgColor rgb="FFD9D9D9"/>
      </patternFill>
    </fill>
    <fill>
      <patternFill patternType="solid">
        <fgColor rgb="FFF3F3F3"/>
        <bgColor rgb="FFF3F3F3"/>
      </patternFill>
    </fill>
  </fills>
  <borders count="1">
    <border/>
  </borders>
  <cellStyleXfs count="1">
    <xf borderId="0" fillId="0" fontId="0" numFmtId="0" applyAlignment="1" applyFont="1"/>
  </cellStyleXfs>
  <cellXfs count="50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readingOrder="0"/>
    </xf>
    <xf borderId="0" fillId="0" fontId="1" numFmtId="0" xfId="0" applyFont="1"/>
    <xf borderId="0" fillId="0" fontId="1" numFmtId="164" xfId="0" applyAlignment="1" applyFont="1" applyNumberFormat="1">
      <alignment readingOrder="0"/>
    </xf>
    <xf borderId="0" fillId="2" fontId="2" numFmtId="165" xfId="0" applyFill="1" applyFont="1" applyNumberFormat="1"/>
    <xf borderId="0" fillId="3" fontId="3" numFmtId="0" xfId="0" applyAlignment="1" applyFill="1" applyFont="1">
      <alignment vertical="bottom"/>
    </xf>
    <xf borderId="0" fillId="3" fontId="4" numFmtId="0" xfId="0" applyAlignment="1" applyFont="1">
      <alignment horizontal="center" vertical="bottom"/>
    </xf>
    <xf borderId="0" fillId="3" fontId="4" numFmtId="0" xfId="0" applyAlignment="1" applyFont="1">
      <alignment horizontal="center" shrinkToFit="0" vertical="bottom" wrapText="1"/>
    </xf>
    <xf borderId="0" fillId="2" fontId="5" numFmtId="164" xfId="0" applyAlignment="1" applyFont="1" applyNumberFormat="1">
      <alignment horizontal="right" vertical="bottom"/>
    </xf>
    <xf borderId="0" fillId="4" fontId="6" numFmtId="0" xfId="0" applyAlignment="1" applyFill="1" applyFont="1">
      <alignment horizontal="center" readingOrder="0"/>
    </xf>
    <xf borderId="0" fillId="0" fontId="7" numFmtId="21" xfId="0" applyAlignment="1" applyFont="1" applyNumberFormat="1">
      <alignment horizontal="right" vertical="bottom"/>
    </xf>
    <xf borderId="0" fillId="0" fontId="7" numFmtId="0" xfId="0" applyAlignment="1" applyFont="1">
      <alignment horizontal="right" vertical="bottom"/>
    </xf>
    <xf borderId="0" fillId="0" fontId="1" numFmtId="21" xfId="0" applyAlignment="1" applyFont="1" applyNumberFormat="1">
      <alignment readingOrder="0"/>
    </xf>
    <xf borderId="0" fillId="2" fontId="8" numFmtId="0" xfId="0" applyAlignment="1" applyFont="1">
      <alignment readingOrder="0"/>
    </xf>
    <xf borderId="0" fillId="2" fontId="1" numFmtId="0" xfId="0" applyAlignment="1" applyFont="1">
      <alignment readingOrder="0"/>
    </xf>
    <xf borderId="0" fillId="2" fontId="1" numFmtId="0" xfId="0" applyFont="1"/>
    <xf borderId="0" fillId="0" fontId="1" numFmtId="21" xfId="0" applyAlignment="1" applyFont="1" applyNumberFormat="1">
      <alignment horizontal="right" vertical="bottom"/>
    </xf>
    <xf borderId="0" fillId="0" fontId="1" numFmtId="0" xfId="0" applyAlignment="1" applyFont="1">
      <alignment horizontal="right" vertical="bottom"/>
    </xf>
    <xf borderId="0" fillId="0" fontId="5" numFmtId="164" xfId="0" applyAlignment="1" applyFont="1" applyNumberFormat="1">
      <alignment horizontal="right" vertical="bottom"/>
    </xf>
    <xf borderId="0" fillId="4" fontId="9" numFmtId="0" xfId="0" applyAlignment="1" applyFont="1">
      <alignment horizontal="center" readingOrder="0"/>
    </xf>
    <xf borderId="0" fillId="0" fontId="7" numFmtId="46" xfId="0" applyAlignment="1" applyFont="1" applyNumberFormat="1">
      <alignment horizontal="right" vertical="bottom"/>
    </xf>
    <xf borderId="0" fillId="0" fontId="6" numFmtId="0" xfId="0" applyFont="1"/>
    <xf borderId="0" fillId="2" fontId="7" numFmtId="46" xfId="0" applyAlignment="1" applyFont="1" applyNumberFormat="1">
      <alignment horizontal="right" vertical="bottom"/>
    </xf>
    <xf borderId="0" fillId="3" fontId="3" numFmtId="0" xfId="0" applyAlignment="1" applyFont="1">
      <alignment vertical="bottom"/>
    </xf>
    <xf borderId="0" fillId="4" fontId="10" numFmtId="0" xfId="0" applyAlignment="1" applyFont="1">
      <alignment horizontal="center" vertical="bottom"/>
    </xf>
    <xf borderId="0" fillId="0" fontId="7" numFmtId="0" xfId="0" applyAlignment="1" applyFont="1">
      <alignment horizontal="right" vertical="bottom"/>
    </xf>
    <xf borderId="0" fillId="5" fontId="1" numFmtId="164" xfId="0" applyAlignment="1" applyFill="1" applyFont="1" applyNumberFormat="1">
      <alignment readingOrder="0"/>
    </xf>
    <xf quotePrefix="1" borderId="0" fillId="2" fontId="5" numFmtId="0" xfId="0" applyAlignment="1" applyFont="1">
      <alignment horizontal="right" readingOrder="0" vertical="bottom"/>
    </xf>
    <xf borderId="0" fillId="4" fontId="10" numFmtId="21" xfId="0" applyAlignment="1" applyFont="1" applyNumberFormat="1">
      <alignment horizontal="center" vertical="bottom"/>
    </xf>
    <xf borderId="0" fillId="2" fontId="7" numFmtId="21" xfId="0" applyAlignment="1" applyFont="1" applyNumberFormat="1">
      <alignment horizontal="right" vertical="bottom"/>
    </xf>
    <xf borderId="0" fillId="0" fontId="1" numFmtId="166" xfId="0" applyAlignment="1" applyFont="1" applyNumberFormat="1">
      <alignment horizontal="right" readingOrder="0"/>
    </xf>
    <xf borderId="0" fillId="3" fontId="4" numFmtId="166" xfId="0" applyAlignment="1" applyFont="1" applyNumberFormat="1">
      <alignment horizontal="right" vertical="bottom"/>
    </xf>
    <xf borderId="0" fillId="0" fontId="1" numFmtId="0" xfId="0" applyAlignment="1" applyFont="1">
      <alignment readingOrder="0"/>
    </xf>
    <xf quotePrefix="1" borderId="0" fillId="0" fontId="1" numFmtId="0" xfId="0" applyAlignment="1" applyFont="1">
      <alignment horizontal="right" readingOrder="0"/>
    </xf>
    <xf borderId="0" fillId="2" fontId="7" numFmtId="0" xfId="0" applyAlignment="1" applyFont="1">
      <alignment horizontal="right" vertical="bottom"/>
    </xf>
    <xf borderId="0" fillId="0" fontId="1" numFmtId="166" xfId="0" applyAlignment="1" applyFont="1" applyNumberFormat="1">
      <alignment horizontal="right"/>
    </xf>
    <xf borderId="0" fillId="0" fontId="11" numFmtId="166" xfId="0" applyAlignment="1" applyFont="1" applyNumberFormat="1">
      <alignment horizontal="right"/>
    </xf>
    <xf quotePrefix="1" borderId="0" fillId="2" fontId="7" numFmtId="0" xfId="0" applyAlignment="1" applyFont="1">
      <alignment horizontal="right" readingOrder="0" vertical="bottom"/>
    </xf>
    <xf borderId="0" fillId="2" fontId="11" numFmtId="0" xfId="0" applyFont="1"/>
    <xf borderId="0" fillId="4" fontId="10" numFmtId="0" xfId="0" applyAlignment="1" applyFont="1">
      <alignment horizontal="center" vertical="bottom"/>
    </xf>
    <xf borderId="0" fillId="2" fontId="7" numFmtId="0" xfId="0" applyFont="1"/>
    <xf quotePrefix="1" borderId="0" fillId="2" fontId="7" numFmtId="0" xfId="0" applyAlignment="1" applyFont="1">
      <alignment horizontal="right" readingOrder="0"/>
    </xf>
    <xf borderId="0" fillId="2" fontId="7" numFmtId="0" xfId="0" applyAlignment="1" applyFont="1">
      <alignment horizontal="right" readingOrder="0"/>
    </xf>
    <xf borderId="0" fillId="2" fontId="7" numFmtId="0" xfId="0" applyAlignment="1" applyFont="1">
      <alignment readingOrder="0"/>
    </xf>
    <xf borderId="0" fillId="2" fontId="7" numFmtId="0" xfId="0" applyAlignment="1" applyFont="1">
      <alignment readingOrder="0"/>
    </xf>
    <xf borderId="0" fillId="4" fontId="12" numFmtId="0" xfId="0" applyAlignment="1" applyFont="1">
      <alignment horizontal="center" readingOrder="0"/>
    </xf>
    <xf borderId="0" fillId="2" fontId="2" numFmtId="164" xfId="0" applyAlignment="1" applyFont="1" applyNumberFormat="1">
      <alignment readingOrder="0"/>
    </xf>
    <xf borderId="0" fillId="0" fontId="1" numFmtId="21" xfId="0" applyAlignment="1" applyFont="1" applyNumberFormat="1">
      <alignment horizontal="right" readingOrder="0"/>
    </xf>
    <xf borderId="0" fillId="0" fontId="1" numFmtId="0" xfId="0" applyAlignment="1" applyFont="1">
      <alignment horizontal="right" readingOrder="0"/>
    </xf>
    <xf borderId="0" fillId="2" fontId="7" numFmtId="0" xfId="0" applyAlignment="1" applyFont="1">
      <alignment horizontal="right" readingOrder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7.xml"/><Relationship Id="rId10" Type="http://schemas.openxmlformats.org/officeDocument/2006/relationships/worksheet" Target="worksheets/sheet6.xml"/><Relationship Id="rId13" Type="http://schemas.openxmlformats.org/officeDocument/2006/relationships/worksheet" Target="worksheets/sheet9.xml"/><Relationship Id="rId12" Type="http://schemas.openxmlformats.org/officeDocument/2006/relationships/worksheet" Target="worksheets/sheet8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9" Type="http://schemas.openxmlformats.org/officeDocument/2006/relationships/worksheet" Target="worksheets/sheet5.xml"/><Relationship Id="rId15" Type="http://schemas.openxmlformats.org/officeDocument/2006/relationships/worksheet" Target="worksheets/sheet11.xml"/><Relationship Id="rId14" Type="http://schemas.openxmlformats.org/officeDocument/2006/relationships/worksheet" Target="worksheets/sheet10.xml"/><Relationship Id="rId16" Type="http://schemas.openxmlformats.org/officeDocument/2006/relationships/worksheet" Target="worksheets/sheet12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1.0" ySplit="3.0" topLeftCell="B4" activePane="bottomRight" state="frozen"/>
      <selection activeCell="B1" sqref="B1" pane="topRight"/>
      <selection activeCell="A4" sqref="A4" pane="bottomLeft"/>
      <selection activeCell="B4" sqref="B4" pane="bottomRight"/>
    </sheetView>
  </sheetViews>
  <sheetFormatPr customHeight="1" defaultColWidth="12.63" defaultRowHeight="15.75"/>
  <cols>
    <col customWidth="1" min="7" max="7" width="14.5"/>
    <col customWidth="1" min="9" max="9" width="14.5"/>
  </cols>
  <sheetData>
    <row r="1" hidden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idden="1">
      <c r="A2" s="3">
        <v>45323.0</v>
      </c>
      <c r="B2" s="4">
        <f>EOMONTH(A2,0)</f>
        <v>45351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5"/>
      <c r="B3" s="6" t="s">
        <v>2</v>
      </c>
      <c r="C3" s="6" t="s">
        <v>3</v>
      </c>
      <c r="D3" s="6" t="s">
        <v>4</v>
      </c>
      <c r="E3" s="6" t="s">
        <v>5</v>
      </c>
      <c r="F3" s="6" t="s">
        <v>6</v>
      </c>
      <c r="G3" s="7" t="s">
        <v>7</v>
      </c>
      <c r="H3" s="7" t="s">
        <v>8</v>
      </c>
      <c r="I3" s="7" t="s">
        <v>9</v>
      </c>
      <c r="J3" s="7" t="s">
        <v>10</v>
      </c>
      <c r="K3" s="7" t="s">
        <v>11</v>
      </c>
      <c r="L3" s="7" t="s">
        <v>12</v>
      </c>
      <c r="M3" s="7" t="s">
        <v>13</v>
      </c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8">
        <f>workday("01/01/2024",0)</f>
        <v>45292</v>
      </c>
      <c r="B4" s="9" t="s">
        <v>14</v>
      </c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8">
        <f t="shared" ref="A5:A26" si="1">if(weekday(A4)=6,A4+3,A4+1)</f>
        <v>45293</v>
      </c>
      <c r="B5" s="10">
        <v>0.3752662037037037</v>
      </c>
      <c r="C5" s="11">
        <v>55.45</v>
      </c>
      <c r="D5" s="11">
        <v>55.67</v>
      </c>
      <c r="E5" s="11">
        <v>55.44</v>
      </c>
      <c r="F5" s="11">
        <v>55.67</v>
      </c>
      <c r="G5" s="11">
        <v>55.497</v>
      </c>
      <c r="H5" s="11">
        <v>670.6</v>
      </c>
      <c r="I5" s="11">
        <v>55.583</v>
      </c>
      <c r="J5" s="11">
        <v>590.5</v>
      </c>
      <c r="K5" s="11">
        <v>55.537</v>
      </c>
      <c r="L5" s="11">
        <v>1261.1</v>
      </c>
      <c r="M5" s="11">
        <v>55.497</v>
      </c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8">
        <f t="shared" si="1"/>
        <v>45294</v>
      </c>
      <c r="B6" s="12">
        <v>0.3754166666666667</v>
      </c>
      <c r="C6" s="1">
        <v>55.7</v>
      </c>
      <c r="D6" s="1">
        <v>55.815</v>
      </c>
      <c r="E6" s="1">
        <v>55.57</v>
      </c>
      <c r="F6" s="1">
        <v>55.57</v>
      </c>
      <c r="G6" s="1">
        <v>55.758</v>
      </c>
      <c r="H6" s="1">
        <v>896.4</v>
      </c>
      <c r="I6" s="1">
        <v>55.665</v>
      </c>
      <c r="J6" s="1">
        <v>988.5</v>
      </c>
      <c r="K6" s="1">
        <v>55.709</v>
      </c>
      <c r="L6" s="1">
        <v>1884.9</v>
      </c>
      <c r="M6" s="1">
        <v>55.758</v>
      </c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8">
        <f t="shared" si="1"/>
        <v>45295</v>
      </c>
      <c r="B7" s="12">
        <v>0.3753587962962963</v>
      </c>
      <c r="C7" s="1">
        <v>55.75</v>
      </c>
      <c r="D7" s="1">
        <v>55.78</v>
      </c>
      <c r="E7" s="1">
        <v>55.465</v>
      </c>
      <c r="F7" s="1">
        <v>55.5</v>
      </c>
      <c r="G7" s="1">
        <v>55.693</v>
      </c>
      <c r="H7" s="1">
        <v>871.5</v>
      </c>
      <c r="I7" s="1">
        <v>55.543</v>
      </c>
      <c r="J7" s="1">
        <v>844.2</v>
      </c>
      <c r="K7" s="1">
        <v>55.619</v>
      </c>
      <c r="L7" s="1">
        <v>1715.7</v>
      </c>
      <c r="M7" s="1">
        <v>55.693</v>
      </c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8">
        <f t="shared" si="1"/>
        <v>45296</v>
      </c>
      <c r="B8" s="12">
        <v>0.3761689814814815</v>
      </c>
      <c r="C8" s="1">
        <v>55.5</v>
      </c>
      <c r="D8" s="1">
        <v>55.78</v>
      </c>
      <c r="E8" s="1">
        <v>55.475</v>
      </c>
      <c r="F8" s="1">
        <v>55.57</v>
      </c>
      <c r="G8" s="1">
        <v>55.565</v>
      </c>
      <c r="H8" s="1">
        <v>1122.65</v>
      </c>
      <c r="I8" s="1">
        <v>55.672</v>
      </c>
      <c r="J8" s="1">
        <v>924.8</v>
      </c>
      <c r="K8" s="1">
        <v>55.613</v>
      </c>
      <c r="L8" s="1">
        <v>2047.45</v>
      </c>
      <c r="M8" s="1">
        <v>55.565</v>
      </c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8">
        <f t="shared" si="1"/>
        <v>45299</v>
      </c>
      <c r="B9" s="12">
        <v>0.37578703703703703</v>
      </c>
      <c r="C9" s="1">
        <v>55.5</v>
      </c>
      <c r="D9" s="1">
        <v>55.708</v>
      </c>
      <c r="E9" s="1">
        <v>55.44</v>
      </c>
      <c r="F9" s="1">
        <v>55.69</v>
      </c>
      <c r="G9" s="1">
        <v>55.514</v>
      </c>
      <c r="H9" s="1">
        <v>906.55</v>
      </c>
      <c r="I9" s="1">
        <v>55.608</v>
      </c>
      <c r="J9" s="1">
        <v>636.35</v>
      </c>
      <c r="K9" s="1">
        <v>55.553</v>
      </c>
      <c r="L9" s="1">
        <v>1542.9</v>
      </c>
      <c r="M9" s="1">
        <v>55.514</v>
      </c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8">
        <f t="shared" si="1"/>
        <v>45300</v>
      </c>
      <c r="B10" s="12">
        <v>0.3753587962962963</v>
      </c>
      <c r="C10" s="1">
        <v>55.73</v>
      </c>
      <c r="D10" s="1">
        <v>56.09</v>
      </c>
      <c r="E10" s="1">
        <v>55.635</v>
      </c>
      <c r="F10" s="1">
        <v>56.01</v>
      </c>
      <c r="G10" s="1">
        <v>55.71</v>
      </c>
      <c r="H10" s="1">
        <v>928.75</v>
      </c>
      <c r="I10" s="1">
        <v>55.92</v>
      </c>
      <c r="J10" s="1">
        <v>1287.7</v>
      </c>
      <c r="K10" s="1">
        <v>55.832</v>
      </c>
      <c r="L10" s="1">
        <v>2216.45</v>
      </c>
      <c r="M10" s="1">
        <v>55.71</v>
      </c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8">
        <f t="shared" si="1"/>
        <v>45301</v>
      </c>
      <c r="B11" s="12">
        <v>0.3752199074074074</v>
      </c>
      <c r="C11" s="1">
        <v>56.15</v>
      </c>
      <c r="D11" s="1">
        <v>56.41</v>
      </c>
      <c r="E11" s="1">
        <v>56.15</v>
      </c>
      <c r="F11" s="1">
        <v>56.275</v>
      </c>
      <c r="G11" s="1">
        <v>56.265</v>
      </c>
      <c r="H11" s="1">
        <v>1531.95</v>
      </c>
      <c r="I11" s="1">
        <v>56.318</v>
      </c>
      <c r="J11" s="1">
        <v>1014.5</v>
      </c>
      <c r="K11" s="1">
        <v>56.286</v>
      </c>
      <c r="L11" s="1">
        <v>2546.45</v>
      </c>
      <c r="M11" s="1">
        <v>56.265</v>
      </c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8">
        <f t="shared" si="1"/>
        <v>45302</v>
      </c>
      <c r="B12" s="12">
        <v>0.3755324074074074</v>
      </c>
      <c r="C12" s="1">
        <v>56.2</v>
      </c>
      <c r="D12" s="1">
        <v>56.22</v>
      </c>
      <c r="E12" s="1">
        <v>55.93</v>
      </c>
      <c r="F12" s="1">
        <v>55.95</v>
      </c>
      <c r="G12" s="1">
        <v>56.157</v>
      </c>
      <c r="H12" s="1">
        <v>999.43</v>
      </c>
      <c r="I12" s="1">
        <v>56.07</v>
      </c>
      <c r="J12" s="1">
        <v>910.9</v>
      </c>
      <c r="K12" s="1">
        <v>56.116</v>
      </c>
      <c r="L12" s="1">
        <v>1910.33</v>
      </c>
      <c r="M12" s="1">
        <v>56.157</v>
      </c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8">
        <f t="shared" si="1"/>
        <v>45303</v>
      </c>
      <c r="B13" s="12">
        <v>0.3752662037037037</v>
      </c>
      <c r="C13" s="1">
        <v>56.03</v>
      </c>
      <c r="D13" s="1">
        <v>56.075</v>
      </c>
      <c r="E13" s="1">
        <v>55.87</v>
      </c>
      <c r="F13" s="1">
        <v>55.911</v>
      </c>
      <c r="G13" s="1">
        <v>55.997</v>
      </c>
      <c r="H13" s="1">
        <v>922.2</v>
      </c>
      <c r="I13" s="1">
        <v>55.968</v>
      </c>
      <c r="J13" s="1">
        <v>774.0</v>
      </c>
      <c r="K13" s="1">
        <v>55.984</v>
      </c>
      <c r="L13" s="1">
        <v>1696.2</v>
      </c>
      <c r="M13" s="1">
        <v>55.997</v>
      </c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8">
        <f t="shared" si="1"/>
        <v>45306</v>
      </c>
      <c r="B14" s="12">
        <v>0.37603009259259257</v>
      </c>
      <c r="C14" s="1">
        <v>55.85</v>
      </c>
      <c r="D14" s="1">
        <v>55.95</v>
      </c>
      <c r="E14" s="1">
        <v>55.77</v>
      </c>
      <c r="F14" s="1">
        <v>55.77</v>
      </c>
      <c r="G14" s="1">
        <v>55.882</v>
      </c>
      <c r="H14" s="1">
        <v>746.45</v>
      </c>
      <c r="I14" s="1">
        <v>55.879</v>
      </c>
      <c r="J14" s="1">
        <v>558.93</v>
      </c>
      <c r="K14" s="1">
        <v>55.881</v>
      </c>
      <c r="L14" s="1">
        <v>1305.38</v>
      </c>
      <c r="M14" s="1">
        <v>55.882</v>
      </c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8">
        <f t="shared" si="1"/>
        <v>45307</v>
      </c>
      <c r="B15" s="12">
        <v>0.3751388888888889</v>
      </c>
      <c r="C15" s="1">
        <v>55.85</v>
      </c>
      <c r="D15" s="1">
        <v>55.99</v>
      </c>
      <c r="E15" s="1">
        <v>55.795</v>
      </c>
      <c r="F15" s="1">
        <v>55.83</v>
      </c>
      <c r="G15" s="1">
        <v>55.885</v>
      </c>
      <c r="H15" s="1">
        <v>773.6</v>
      </c>
      <c r="I15" s="1">
        <v>55.886</v>
      </c>
      <c r="J15" s="1">
        <v>843.1</v>
      </c>
      <c r="K15" s="1">
        <v>55.885</v>
      </c>
      <c r="L15" s="1">
        <v>1616.7</v>
      </c>
      <c r="M15" s="1">
        <v>55.885</v>
      </c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8">
        <f t="shared" si="1"/>
        <v>45308</v>
      </c>
      <c r="B16" s="10">
        <v>0.3751041666666667</v>
      </c>
      <c r="C16" s="11">
        <v>55.97</v>
      </c>
      <c r="D16" s="11">
        <v>56.125</v>
      </c>
      <c r="E16" s="11">
        <v>55.86</v>
      </c>
      <c r="F16" s="11">
        <v>55.93</v>
      </c>
      <c r="G16" s="11">
        <v>56.052</v>
      </c>
      <c r="H16" s="11">
        <v>975.2</v>
      </c>
      <c r="I16" s="11">
        <v>55.969</v>
      </c>
      <c r="J16" s="11">
        <v>762.1</v>
      </c>
      <c r="K16" s="11">
        <v>56.015</v>
      </c>
      <c r="L16" s="11">
        <v>1737.3</v>
      </c>
      <c r="M16" s="11">
        <v>56.052</v>
      </c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8">
        <f t="shared" si="1"/>
        <v>45309</v>
      </c>
      <c r="B17" s="12">
        <v>0.37537037037037035</v>
      </c>
      <c r="C17" s="1">
        <v>55.87</v>
      </c>
      <c r="D17" s="13">
        <v>55.9</v>
      </c>
      <c r="E17" s="13">
        <v>55.765</v>
      </c>
      <c r="F17" s="13">
        <v>55.84</v>
      </c>
      <c r="G17" s="13">
        <v>55.827</v>
      </c>
      <c r="H17" s="13">
        <v>885.5</v>
      </c>
      <c r="I17" s="13">
        <v>55.829</v>
      </c>
      <c r="J17" s="13">
        <v>545.2</v>
      </c>
      <c r="K17" s="14">
        <v>55.828</v>
      </c>
      <c r="L17" s="14">
        <v>1430.7</v>
      </c>
      <c r="M17" s="13">
        <v>55.827</v>
      </c>
      <c r="N17" s="15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8">
        <f t="shared" si="1"/>
        <v>45310</v>
      </c>
      <c r="B18" s="12">
        <v>0.3751273148148148</v>
      </c>
      <c r="C18" s="1">
        <v>55.85</v>
      </c>
      <c r="D18" s="13">
        <v>56.02</v>
      </c>
      <c r="E18" s="1">
        <v>55.77</v>
      </c>
      <c r="F18" s="1">
        <v>55.97</v>
      </c>
      <c r="G18" s="1">
        <v>55.821</v>
      </c>
      <c r="H18" s="1">
        <v>748.3</v>
      </c>
      <c r="I18" s="13">
        <v>55.935</v>
      </c>
      <c r="J18" s="1">
        <v>646.0</v>
      </c>
      <c r="K18" s="1">
        <v>55.874</v>
      </c>
      <c r="L18" s="1">
        <v>1394.3</v>
      </c>
      <c r="M18" s="1">
        <v>55.821</v>
      </c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8">
        <f t="shared" si="1"/>
        <v>45313</v>
      </c>
      <c r="B19" s="16">
        <v>0.37681712962962965</v>
      </c>
      <c r="C19" s="17">
        <v>55.95</v>
      </c>
      <c r="D19" s="17">
        <v>56.33</v>
      </c>
      <c r="E19" s="17">
        <v>55.95</v>
      </c>
      <c r="F19" s="17">
        <v>56.33</v>
      </c>
      <c r="G19" s="17">
        <v>56.107</v>
      </c>
      <c r="H19" s="17">
        <v>961.5</v>
      </c>
      <c r="I19" s="17">
        <v>56.236</v>
      </c>
      <c r="J19" s="17">
        <v>747.2</v>
      </c>
      <c r="K19" s="17">
        <v>56.163</v>
      </c>
      <c r="L19" s="17">
        <v>1708.7</v>
      </c>
      <c r="M19" s="17">
        <v>56.107</v>
      </c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8">
        <f t="shared" si="1"/>
        <v>45314</v>
      </c>
      <c r="B20" s="10">
        <v>0.3752662037037037</v>
      </c>
      <c r="C20" s="11">
        <v>56.35</v>
      </c>
      <c r="D20" s="11">
        <v>56.435</v>
      </c>
      <c r="E20" s="11">
        <v>56.1</v>
      </c>
      <c r="F20" s="11">
        <v>56.155</v>
      </c>
      <c r="G20" s="11">
        <v>56.361</v>
      </c>
      <c r="H20" s="11">
        <v>806.7</v>
      </c>
      <c r="I20" s="11">
        <v>56.217</v>
      </c>
      <c r="J20" s="11">
        <v>590.0</v>
      </c>
      <c r="K20" s="11">
        <v>56.301</v>
      </c>
      <c r="L20" s="11">
        <v>1396.7</v>
      </c>
      <c r="M20" s="11">
        <v>56.361</v>
      </c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>
      <c r="A21" s="8">
        <f t="shared" si="1"/>
        <v>45315</v>
      </c>
      <c r="B21" s="10">
        <v>0.3752662037037037</v>
      </c>
      <c r="C21" s="11">
        <v>56.3</v>
      </c>
      <c r="D21" s="11">
        <v>56.42</v>
      </c>
      <c r="E21" s="11">
        <v>56.2</v>
      </c>
      <c r="F21" s="11">
        <v>56.3</v>
      </c>
      <c r="G21" s="11">
        <v>56.261</v>
      </c>
      <c r="H21" s="11">
        <v>497.5</v>
      </c>
      <c r="I21" s="11">
        <v>56.322</v>
      </c>
      <c r="J21" s="11">
        <v>882.9</v>
      </c>
      <c r="K21" s="11">
        <v>56.3</v>
      </c>
      <c r="L21" s="11">
        <v>1380.4</v>
      </c>
      <c r="M21" s="11">
        <v>56.261</v>
      </c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>
      <c r="A22" s="8">
        <f t="shared" si="1"/>
        <v>45316</v>
      </c>
      <c r="B22" s="10">
        <v>0.3752199074074074</v>
      </c>
      <c r="C22" s="11">
        <v>56.22</v>
      </c>
      <c r="D22" s="11">
        <v>56.57</v>
      </c>
      <c r="E22" s="11">
        <v>56.16</v>
      </c>
      <c r="F22" s="11">
        <v>56.53</v>
      </c>
      <c r="G22" s="11">
        <v>56.206</v>
      </c>
      <c r="H22" s="11">
        <v>540.5</v>
      </c>
      <c r="I22" s="11">
        <v>56.384</v>
      </c>
      <c r="J22" s="11">
        <v>924.9</v>
      </c>
      <c r="K22" s="11">
        <v>56.318</v>
      </c>
      <c r="L22" s="11">
        <v>1465.4</v>
      </c>
      <c r="M22" s="11">
        <v>56.206</v>
      </c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>
      <c r="A23" s="8">
        <f t="shared" si="1"/>
        <v>45317</v>
      </c>
      <c r="B23" s="10">
        <v>0.3753587962962963</v>
      </c>
      <c r="C23" s="11">
        <v>56.5</v>
      </c>
      <c r="D23" s="11">
        <v>56.54</v>
      </c>
      <c r="E23" s="11">
        <v>56.29</v>
      </c>
      <c r="F23" s="11">
        <v>56.29</v>
      </c>
      <c r="G23" s="11">
        <v>56.451</v>
      </c>
      <c r="H23" s="11">
        <v>520.8</v>
      </c>
      <c r="I23" s="11">
        <v>56.384</v>
      </c>
      <c r="J23" s="11">
        <v>854.5</v>
      </c>
      <c r="K23" s="11">
        <v>56.409</v>
      </c>
      <c r="L23" s="11">
        <v>1375.3</v>
      </c>
      <c r="M23" s="11">
        <v>56.451</v>
      </c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>
      <c r="A24" s="8">
        <f t="shared" si="1"/>
        <v>45320</v>
      </c>
      <c r="B24" s="10">
        <v>0.376099537037037</v>
      </c>
      <c r="C24" s="11">
        <v>56.4</v>
      </c>
      <c r="D24" s="11">
        <v>56.54</v>
      </c>
      <c r="E24" s="11">
        <v>56.26</v>
      </c>
      <c r="F24" s="11">
        <v>56.27</v>
      </c>
      <c r="G24" s="11">
        <v>56.416</v>
      </c>
      <c r="H24" s="11">
        <v>487.1</v>
      </c>
      <c r="I24" s="11">
        <v>56.413</v>
      </c>
      <c r="J24" s="11">
        <v>680.75</v>
      </c>
      <c r="K24" s="11">
        <v>56.414</v>
      </c>
      <c r="L24" s="11">
        <v>1167.85</v>
      </c>
      <c r="M24" s="11">
        <v>56.416</v>
      </c>
      <c r="N24" s="11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>
      <c r="A25" s="8">
        <f t="shared" si="1"/>
        <v>45321</v>
      </c>
      <c r="B25" s="10">
        <v>0.3758796296296296</v>
      </c>
      <c r="C25" s="11">
        <v>56.3</v>
      </c>
      <c r="D25" s="11">
        <v>56.475</v>
      </c>
      <c r="E25" s="11">
        <v>56.2</v>
      </c>
      <c r="F25" s="11">
        <v>56.401</v>
      </c>
      <c r="G25" s="11">
        <v>56.297</v>
      </c>
      <c r="H25" s="11">
        <v>746.1</v>
      </c>
      <c r="I25" s="11">
        <v>56.384</v>
      </c>
      <c r="J25" s="11">
        <v>575.0</v>
      </c>
      <c r="K25" s="11">
        <v>56.335</v>
      </c>
      <c r="L25" s="11">
        <v>1321.1</v>
      </c>
      <c r="M25" s="11">
        <v>56.297</v>
      </c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>
      <c r="A26" s="8">
        <f t="shared" si="1"/>
        <v>45322</v>
      </c>
      <c r="B26" s="10">
        <v>0.3752083333333333</v>
      </c>
      <c r="C26" s="11">
        <v>56.45</v>
      </c>
      <c r="D26" s="11">
        <v>56.5</v>
      </c>
      <c r="E26" s="11">
        <v>56.27</v>
      </c>
      <c r="F26" s="11">
        <v>56.275</v>
      </c>
      <c r="G26" s="11">
        <v>56.449</v>
      </c>
      <c r="H26" s="11">
        <v>652.89</v>
      </c>
      <c r="I26" s="11">
        <v>56.345</v>
      </c>
      <c r="J26" s="11">
        <v>531.2</v>
      </c>
      <c r="K26" s="11">
        <v>56.403</v>
      </c>
      <c r="L26" s="11">
        <v>1184.09</v>
      </c>
      <c r="M26" s="11">
        <v>56.449</v>
      </c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1">
    <mergeCell ref="B4:M4"/>
  </mergeCell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1.0" ySplit="3.0" topLeftCell="B4" activePane="bottomRight" state="frozen"/>
      <selection activeCell="B1" sqref="B1" pane="topRight"/>
      <selection activeCell="A4" sqref="A4" pane="bottomLeft"/>
      <selection activeCell="B4" sqref="B4" pane="bottomRight"/>
    </sheetView>
  </sheetViews>
  <sheetFormatPr customHeight="1" defaultColWidth="12.63" defaultRowHeight="15.75"/>
  <cols>
    <col customWidth="1" min="7" max="7" width="14.5"/>
    <col customWidth="1" min="9" max="9" width="14.5"/>
  </cols>
  <sheetData>
    <row r="1" hidden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idden="1">
      <c r="A2" s="3" t="str">
        <f>EOMONTH(A2,0)</f>
        <v>#REF!</v>
      </c>
      <c r="B2" s="3">
        <v>45230.0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5"/>
      <c r="B3" s="6" t="s">
        <v>2</v>
      </c>
      <c r="C3" s="6" t="s">
        <v>3</v>
      </c>
      <c r="D3" s="6" t="s">
        <v>4</v>
      </c>
      <c r="E3" s="6" t="s">
        <v>5</v>
      </c>
      <c r="F3" s="6" t="s">
        <v>6</v>
      </c>
      <c r="G3" s="7" t="s">
        <v>7</v>
      </c>
      <c r="H3" s="7" t="s">
        <v>8</v>
      </c>
      <c r="I3" s="7" t="s">
        <v>9</v>
      </c>
      <c r="J3" s="7" t="s">
        <v>10</v>
      </c>
      <c r="K3" s="7" t="s">
        <v>11</v>
      </c>
      <c r="L3" s="7" t="s">
        <v>12</v>
      </c>
      <c r="M3" s="7" t="s">
        <v>13</v>
      </c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7" t="s">
        <v>109</v>
      </c>
      <c r="B4" s="41" t="s">
        <v>96</v>
      </c>
      <c r="C4" s="43">
        <v>56.2</v>
      </c>
      <c r="D4" s="43">
        <v>56.32</v>
      </c>
      <c r="E4" s="43">
        <v>56.09</v>
      </c>
      <c r="F4" s="44">
        <v>56.145</v>
      </c>
      <c r="G4" s="44">
        <v>56.227</v>
      </c>
      <c r="H4" s="44">
        <v>1198.85</v>
      </c>
      <c r="I4" s="44">
        <v>56.197</v>
      </c>
      <c r="J4" s="44">
        <v>1017.95</v>
      </c>
      <c r="K4" s="44">
        <v>56.213</v>
      </c>
      <c r="L4" s="44">
        <v>2216.8</v>
      </c>
      <c r="M4" s="44">
        <v>56.227</v>
      </c>
      <c r="N4" s="40"/>
      <c r="O4" s="40"/>
      <c r="P4" s="40"/>
      <c r="Q4" s="40"/>
      <c r="R4" s="40"/>
      <c r="S4" s="40"/>
      <c r="T4" s="40"/>
      <c r="U4" s="40"/>
      <c r="V4" s="40"/>
      <c r="W4" s="40"/>
      <c r="X4" s="40"/>
      <c r="Y4" s="40"/>
      <c r="Z4" s="40"/>
    </row>
    <row r="5">
      <c r="A5" s="37" t="s">
        <v>110</v>
      </c>
      <c r="B5" s="41" t="s">
        <v>111</v>
      </c>
      <c r="C5" s="43">
        <v>56.38</v>
      </c>
      <c r="D5" s="43">
        <v>56.42</v>
      </c>
      <c r="E5" s="43">
        <v>56.03</v>
      </c>
      <c r="F5" s="44">
        <v>56.178</v>
      </c>
      <c r="G5" s="44">
        <v>56.187</v>
      </c>
      <c r="H5" s="44">
        <v>1187.19</v>
      </c>
      <c r="I5" s="44">
        <v>56.166</v>
      </c>
      <c r="J5" s="44">
        <v>766.55</v>
      </c>
      <c r="K5" s="44">
        <v>56.178</v>
      </c>
      <c r="L5" s="44">
        <v>1953.74</v>
      </c>
      <c r="M5" s="44">
        <v>56.187</v>
      </c>
      <c r="N5" s="40"/>
      <c r="O5" s="40"/>
      <c r="P5" s="40"/>
      <c r="Q5" s="40"/>
      <c r="R5" s="40"/>
      <c r="S5" s="40"/>
      <c r="T5" s="40"/>
      <c r="U5" s="40"/>
      <c r="V5" s="40"/>
      <c r="W5" s="40"/>
      <c r="X5" s="40"/>
      <c r="Y5" s="40"/>
      <c r="Z5" s="40"/>
    </row>
    <row r="6">
      <c r="A6" s="37" t="s">
        <v>112</v>
      </c>
      <c r="B6" s="41" t="s">
        <v>106</v>
      </c>
      <c r="C6" s="43">
        <v>56.3</v>
      </c>
      <c r="D6" s="43">
        <v>56.4</v>
      </c>
      <c r="E6" s="43">
        <v>56.17</v>
      </c>
      <c r="F6" s="44">
        <v>56.37</v>
      </c>
      <c r="G6" s="44">
        <v>56.223</v>
      </c>
      <c r="H6" s="44">
        <v>821.65</v>
      </c>
      <c r="I6" s="44">
        <v>56.303</v>
      </c>
      <c r="J6" s="44">
        <v>907.7</v>
      </c>
      <c r="K6" s="44">
        <v>56.265</v>
      </c>
      <c r="L6" s="44">
        <v>1729.35</v>
      </c>
      <c r="M6" s="44">
        <v>56.223</v>
      </c>
      <c r="N6" s="40"/>
      <c r="O6" s="40"/>
      <c r="P6" s="40"/>
      <c r="Q6" s="40"/>
      <c r="R6" s="40"/>
      <c r="S6" s="40"/>
      <c r="T6" s="40"/>
      <c r="U6" s="40"/>
      <c r="V6" s="40"/>
      <c r="W6" s="40"/>
      <c r="X6" s="40"/>
      <c r="Y6" s="40"/>
      <c r="Z6" s="40"/>
    </row>
    <row r="7">
      <c r="A7" s="37" t="s">
        <v>113</v>
      </c>
      <c r="B7" s="41" t="s">
        <v>114</v>
      </c>
      <c r="C7" s="43">
        <v>56.38</v>
      </c>
      <c r="D7" s="43">
        <v>56.4</v>
      </c>
      <c r="E7" s="43">
        <v>56.23</v>
      </c>
      <c r="F7" s="44">
        <v>56.295</v>
      </c>
      <c r="G7" s="44">
        <v>56.346</v>
      </c>
      <c r="H7" s="44">
        <v>857.9</v>
      </c>
      <c r="I7" s="44">
        <v>56.305</v>
      </c>
      <c r="J7" s="44">
        <v>654.88</v>
      </c>
      <c r="K7" s="44">
        <v>56.328</v>
      </c>
      <c r="L7" s="44">
        <v>1512.78</v>
      </c>
      <c r="M7" s="44">
        <v>56.346</v>
      </c>
      <c r="N7" s="40"/>
      <c r="O7" s="40"/>
      <c r="P7" s="40"/>
      <c r="Q7" s="40"/>
      <c r="R7" s="40"/>
      <c r="S7" s="40"/>
      <c r="T7" s="40"/>
      <c r="U7" s="40"/>
      <c r="V7" s="40"/>
      <c r="W7" s="40"/>
      <c r="X7" s="40"/>
      <c r="Y7" s="40"/>
      <c r="Z7" s="40"/>
    </row>
    <row r="8">
      <c r="A8" s="37" t="s">
        <v>115</v>
      </c>
      <c r="B8" s="41" t="s">
        <v>79</v>
      </c>
      <c r="C8" s="43">
        <v>56.64</v>
      </c>
      <c r="D8" s="43">
        <v>56.84</v>
      </c>
      <c r="E8" s="43">
        <v>56.58</v>
      </c>
      <c r="F8" s="44">
        <v>56.825</v>
      </c>
      <c r="G8" s="43">
        <v>56.628</v>
      </c>
      <c r="H8" s="43">
        <v>614.75</v>
      </c>
      <c r="I8" s="44">
        <v>56.783</v>
      </c>
      <c r="J8" s="44">
        <v>680.9</v>
      </c>
      <c r="K8" s="43">
        <v>56.71</v>
      </c>
      <c r="L8" s="43">
        <v>1295.65</v>
      </c>
      <c r="M8" s="43">
        <v>56.628</v>
      </c>
      <c r="N8" s="40"/>
      <c r="O8" s="40"/>
      <c r="P8" s="40"/>
      <c r="Q8" s="40"/>
      <c r="R8" s="40"/>
      <c r="S8" s="40"/>
      <c r="T8" s="40"/>
      <c r="U8" s="40"/>
      <c r="V8" s="40"/>
      <c r="W8" s="40"/>
      <c r="X8" s="40"/>
      <c r="Y8" s="40"/>
      <c r="Z8" s="40"/>
    </row>
    <row r="9">
      <c r="A9" s="37" t="s">
        <v>116</v>
      </c>
      <c r="B9" s="41" t="s">
        <v>117</v>
      </c>
      <c r="C9" s="43">
        <v>56.8</v>
      </c>
      <c r="D9" s="43">
        <v>56.98</v>
      </c>
      <c r="E9" s="43">
        <v>56.72</v>
      </c>
      <c r="F9" s="44">
        <v>56.905</v>
      </c>
      <c r="G9" s="43">
        <v>56.823</v>
      </c>
      <c r="H9" s="43">
        <v>1012.65</v>
      </c>
      <c r="I9" s="44">
        <v>56.874</v>
      </c>
      <c r="J9" s="44">
        <v>884.85</v>
      </c>
      <c r="K9" s="43">
        <v>56.847</v>
      </c>
      <c r="L9" s="43">
        <v>1897.5</v>
      </c>
      <c r="M9" s="43">
        <v>56.823</v>
      </c>
      <c r="N9" s="40"/>
      <c r="O9" s="40"/>
      <c r="P9" s="40"/>
      <c r="Q9" s="40"/>
      <c r="R9" s="40"/>
      <c r="S9" s="40"/>
      <c r="T9" s="40"/>
      <c r="U9" s="40"/>
      <c r="V9" s="40"/>
      <c r="W9" s="40"/>
      <c r="X9" s="40"/>
      <c r="Y9" s="40"/>
      <c r="Z9" s="40"/>
    </row>
    <row r="10">
      <c r="A10" s="37" t="s">
        <v>118</v>
      </c>
      <c r="B10" s="41" t="s">
        <v>108</v>
      </c>
      <c r="C10" s="43">
        <v>56.888</v>
      </c>
      <c r="D10" s="43">
        <v>57.06</v>
      </c>
      <c r="E10" s="43">
        <v>56.87</v>
      </c>
      <c r="F10" s="44">
        <v>57.02</v>
      </c>
      <c r="G10" s="44">
        <v>56.997</v>
      </c>
      <c r="H10" s="44">
        <v>783.25</v>
      </c>
      <c r="I10" s="44">
        <v>57.0</v>
      </c>
      <c r="J10" s="44">
        <v>799.0</v>
      </c>
      <c r="K10" s="44">
        <v>56.998</v>
      </c>
      <c r="L10" s="44">
        <v>1582.25</v>
      </c>
      <c r="M10" s="44">
        <v>56.997</v>
      </c>
      <c r="N10" s="40"/>
      <c r="O10" s="40"/>
      <c r="P10" s="40"/>
      <c r="Q10" s="40"/>
      <c r="R10" s="40"/>
      <c r="S10" s="40"/>
      <c r="T10" s="40"/>
      <c r="U10" s="40"/>
      <c r="V10" s="40"/>
      <c r="W10" s="40"/>
      <c r="X10" s="40"/>
      <c r="Y10" s="40"/>
      <c r="Z10" s="40"/>
    </row>
    <row r="11">
      <c r="A11" s="37" t="s">
        <v>119</v>
      </c>
      <c r="B11" s="41" t="s">
        <v>120</v>
      </c>
      <c r="C11" s="43">
        <v>57.15</v>
      </c>
      <c r="D11" s="43">
        <v>57.36</v>
      </c>
      <c r="E11" s="43">
        <v>57.11</v>
      </c>
      <c r="F11" s="44">
        <v>57.36</v>
      </c>
      <c r="G11" s="44">
        <v>57.161</v>
      </c>
      <c r="H11" s="44">
        <v>710.25</v>
      </c>
      <c r="I11" s="44">
        <v>57.216</v>
      </c>
      <c r="J11" s="44">
        <v>858.0</v>
      </c>
      <c r="K11" s="44">
        <v>57.191</v>
      </c>
      <c r="L11" s="44">
        <v>1568.25</v>
      </c>
      <c r="M11" s="44">
        <v>57.161</v>
      </c>
      <c r="N11" s="40"/>
      <c r="O11" s="40"/>
      <c r="P11" s="40"/>
      <c r="Q11" s="40"/>
      <c r="R11" s="40"/>
      <c r="S11" s="40"/>
      <c r="T11" s="40"/>
      <c r="U11" s="40"/>
      <c r="V11" s="40"/>
      <c r="W11" s="40"/>
      <c r="X11" s="40"/>
      <c r="Y11" s="40"/>
      <c r="Z11" s="40"/>
    </row>
    <row r="12">
      <c r="A12" s="37" t="s">
        <v>121</v>
      </c>
      <c r="B12" s="41" t="s">
        <v>120</v>
      </c>
      <c r="C12" s="43">
        <v>57.3</v>
      </c>
      <c r="D12" s="43">
        <v>57.33</v>
      </c>
      <c r="E12" s="43">
        <v>57.105</v>
      </c>
      <c r="F12" s="44">
        <v>57.205</v>
      </c>
      <c r="G12" s="44">
        <v>57.197</v>
      </c>
      <c r="H12" s="44">
        <v>761.0</v>
      </c>
      <c r="I12" s="44">
        <v>57.245</v>
      </c>
      <c r="J12" s="44">
        <v>564.75</v>
      </c>
      <c r="K12" s="44">
        <v>57.217</v>
      </c>
      <c r="L12" s="44">
        <v>1325.75</v>
      </c>
      <c r="M12" s="44">
        <v>57.197</v>
      </c>
      <c r="N12" s="40"/>
      <c r="O12" s="40"/>
      <c r="P12" s="40"/>
      <c r="Q12" s="40"/>
      <c r="R12" s="40"/>
      <c r="S12" s="40"/>
      <c r="T12" s="40"/>
      <c r="U12" s="40"/>
      <c r="V12" s="40"/>
      <c r="W12" s="40"/>
      <c r="X12" s="40"/>
      <c r="Y12" s="40"/>
      <c r="Z12" s="40"/>
    </row>
    <row r="13">
      <c r="A13" s="37" t="s">
        <v>122</v>
      </c>
      <c r="B13" s="41" t="s">
        <v>123</v>
      </c>
      <c r="C13" s="43">
        <v>57.28</v>
      </c>
      <c r="D13" s="43">
        <v>57.5</v>
      </c>
      <c r="E13" s="43">
        <v>57.26</v>
      </c>
      <c r="F13" s="44">
        <v>57.47</v>
      </c>
      <c r="G13" s="44">
        <v>57.307</v>
      </c>
      <c r="H13" s="44">
        <v>299.6</v>
      </c>
      <c r="I13" s="44">
        <v>57.405</v>
      </c>
      <c r="J13" s="44">
        <v>480.78</v>
      </c>
      <c r="K13" s="44">
        <v>57.367</v>
      </c>
      <c r="L13" s="44">
        <v>780.38</v>
      </c>
      <c r="M13" s="44">
        <v>57.307</v>
      </c>
      <c r="N13" s="40"/>
      <c r="O13" s="40"/>
      <c r="P13" s="40"/>
      <c r="Q13" s="40"/>
      <c r="R13" s="40"/>
      <c r="S13" s="40"/>
      <c r="T13" s="40"/>
      <c r="U13" s="40"/>
      <c r="V13" s="40"/>
      <c r="W13" s="40"/>
      <c r="X13" s="40"/>
      <c r="Y13" s="40"/>
      <c r="Z13" s="40"/>
    </row>
    <row r="14">
      <c r="A14" s="37" t="s">
        <v>124</v>
      </c>
      <c r="B14" s="41" t="s">
        <v>125</v>
      </c>
      <c r="C14" s="43">
        <v>57.455</v>
      </c>
      <c r="D14" s="43">
        <v>57.92</v>
      </c>
      <c r="E14" s="43">
        <v>57.43</v>
      </c>
      <c r="F14" s="44">
        <v>57.865</v>
      </c>
      <c r="G14" s="44">
        <v>57.532</v>
      </c>
      <c r="H14" s="44">
        <v>690.05</v>
      </c>
      <c r="I14" s="44">
        <v>57.752</v>
      </c>
      <c r="J14" s="44">
        <v>777.101</v>
      </c>
      <c r="K14" s="44">
        <v>57.649</v>
      </c>
      <c r="L14" s="44">
        <v>1467.15</v>
      </c>
      <c r="M14" s="44">
        <v>57.532</v>
      </c>
      <c r="N14" s="40"/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</row>
    <row r="15">
      <c r="A15" s="37" t="s">
        <v>126</v>
      </c>
      <c r="B15" s="41" t="s">
        <v>127</v>
      </c>
      <c r="C15" s="43">
        <v>57.9</v>
      </c>
      <c r="D15" s="43">
        <v>57.92</v>
      </c>
      <c r="E15" s="43">
        <v>57.7</v>
      </c>
      <c r="F15" s="44">
        <v>57.7</v>
      </c>
      <c r="G15" s="44">
        <v>57.814</v>
      </c>
      <c r="H15" s="44">
        <v>704.28</v>
      </c>
      <c r="I15" s="44">
        <v>57.834</v>
      </c>
      <c r="J15" s="44">
        <v>678.14</v>
      </c>
      <c r="K15" s="44">
        <v>57.824</v>
      </c>
      <c r="L15" s="44">
        <v>1382.42</v>
      </c>
      <c r="M15" s="44">
        <v>57.814</v>
      </c>
      <c r="N15" s="40"/>
      <c r="O15" s="40"/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40"/>
    </row>
    <row r="16">
      <c r="A16" s="37" t="s">
        <v>128</v>
      </c>
      <c r="B16" s="41" t="s">
        <v>32</v>
      </c>
      <c r="C16" s="43">
        <v>57.79</v>
      </c>
      <c r="D16" s="43">
        <v>57.86</v>
      </c>
      <c r="E16" s="43">
        <v>57.6</v>
      </c>
      <c r="F16" s="44">
        <v>57.8</v>
      </c>
      <c r="G16" s="44">
        <v>57.684</v>
      </c>
      <c r="H16" s="44">
        <v>832.8</v>
      </c>
      <c r="I16" s="44">
        <v>57.762</v>
      </c>
      <c r="J16" s="44">
        <v>636.305</v>
      </c>
      <c r="K16" s="44">
        <v>57.718</v>
      </c>
      <c r="L16" s="44">
        <v>1469.1</v>
      </c>
      <c r="M16" s="44">
        <v>57.684</v>
      </c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</row>
    <row r="17">
      <c r="A17" s="37" t="s">
        <v>129</v>
      </c>
      <c r="B17" s="41" t="s">
        <v>130</v>
      </c>
      <c r="C17" s="43">
        <v>57.8</v>
      </c>
      <c r="D17" s="43">
        <v>57.8</v>
      </c>
      <c r="E17" s="43">
        <v>57.48</v>
      </c>
      <c r="F17" s="44">
        <v>57.511</v>
      </c>
      <c r="G17" s="44">
        <v>57.72</v>
      </c>
      <c r="H17" s="44">
        <v>1016.5</v>
      </c>
      <c r="I17" s="44">
        <v>57.553</v>
      </c>
      <c r="J17" s="44">
        <v>727.3</v>
      </c>
      <c r="K17" s="44">
        <v>57.651</v>
      </c>
      <c r="L17" s="44">
        <v>1743.8</v>
      </c>
      <c r="M17" s="44">
        <v>57.72</v>
      </c>
      <c r="N17" s="40"/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</row>
    <row r="18">
      <c r="A18" s="37" t="s">
        <v>131</v>
      </c>
      <c r="B18" s="41" t="s">
        <v>100</v>
      </c>
      <c r="C18" s="43">
        <v>57.45</v>
      </c>
      <c r="D18" s="43">
        <v>57.59</v>
      </c>
      <c r="E18" s="43">
        <v>57.275</v>
      </c>
      <c r="F18" s="44">
        <v>57.59</v>
      </c>
      <c r="G18" s="44">
        <v>57.342</v>
      </c>
      <c r="H18" s="44">
        <v>660.05</v>
      </c>
      <c r="I18" s="44">
        <v>57.465</v>
      </c>
      <c r="J18" s="44">
        <v>679.26</v>
      </c>
      <c r="K18" s="44">
        <v>57.405</v>
      </c>
      <c r="L18" s="44">
        <v>1339.31</v>
      </c>
      <c r="M18" s="44">
        <v>57.342</v>
      </c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</row>
    <row r="19">
      <c r="A19" s="37" t="s">
        <v>132</v>
      </c>
      <c r="B19" s="41" t="s">
        <v>96</v>
      </c>
      <c r="C19" s="43">
        <v>57.69</v>
      </c>
      <c r="D19" s="43">
        <v>57.92</v>
      </c>
      <c r="E19" s="43">
        <v>57.69</v>
      </c>
      <c r="F19" s="44">
        <v>57.88</v>
      </c>
      <c r="G19" s="44">
        <v>57.756</v>
      </c>
      <c r="H19" s="44">
        <v>781.0</v>
      </c>
      <c r="I19" s="44">
        <v>57.862</v>
      </c>
      <c r="J19" s="44">
        <v>521.5</v>
      </c>
      <c r="K19" s="44">
        <v>57.798</v>
      </c>
      <c r="L19" s="44">
        <v>1302.5</v>
      </c>
      <c r="M19" s="44">
        <v>57.756</v>
      </c>
      <c r="N19" s="40"/>
      <c r="O19" s="40"/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40"/>
    </row>
    <row r="20">
      <c r="A20" s="37" t="s">
        <v>133</v>
      </c>
      <c r="B20" s="45" t="s">
        <v>134</v>
      </c>
      <c r="N20" s="40"/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40"/>
    </row>
    <row r="21">
      <c r="A21" s="37" t="s">
        <v>135</v>
      </c>
      <c r="B21" s="45" t="s">
        <v>134</v>
      </c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</row>
    <row r="22">
      <c r="A22" s="37" t="s">
        <v>136</v>
      </c>
      <c r="B22" s="41" t="s">
        <v>79</v>
      </c>
      <c r="C22" s="43">
        <v>57.85</v>
      </c>
      <c r="D22" s="43">
        <v>58.38</v>
      </c>
      <c r="E22" s="43">
        <v>57.8</v>
      </c>
      <c r="F22" s="44">
        <v>58.32</v>
      </c>
      <c r="G22" s="44">
        <v>58.019</v>
      </c>
      <c r="H22" s="44">
        <v>962.97</v>
      </c>
      <c r="I22" s="44">
        <v>58.242</v>
      </c>
      <c r="J22" s="44">
        <v>728.145</v>
      </c>
      <c r="K22" s="44">
        <v>58.115</v>
      </c>
      <c r="L22" s="44">
        <v>1691.11</v>
      </c>
      <c r="M22" s="44">
        <v>58.019</v>
      </c>
      <c r="N22" s="40"/>
      <c r="O22" s="40"/>
      <c r="P22" s="40"/>
      <c r="Q22" s="40"/>
      <c r="R22" s="40"/>
      <c r="S22" s="40"/>
      <c r="T22" s="40"/>
      <c r="U22" s="40"/>
      <c r="V22" s="40"/>
      <c r="W22" s="40"/>
      <c r="X22" s="40"/>
      <c r="Y22" s="40"/>
      <c r="Z22" s="40"/>
    </row>
    <row r="23">
      <c r="A23" s="37" t="s">
        <v>137</v>
      </c>
      <c r="B23" s="41" t="s">
        <v>39</v>
      </c>
      <c r="C23" s="43">
        <v>58.4</v>
      </c>
      <c r="D23" s="43">
        <v>58.43</v>
      </c>
      <c r="E23" s="43">
        <v>58.225</v>
      </c>
      <c r="F23" s="44">
        <v>58.225</v>
      </c>
      <c r="G23" s="44">
        <v>58.398</v>
      </c>
      <c r="H23" s="44">
        <v>769.3</v>
      </c>
      <c r="I23" s="44">
        <v>58.308</v>
      </c>
      <c r="J23" s="44">
        <v>564.801</v>
      </c>
      <c r="K23" s="44">
        <v>58.36</v>
      </c>
      <c r="L23" s="44">
        <v>1334.1</v>
      </c>
      <c r="M23" s="44">
        <v>58.398</v>
      </c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</row>
    <row r="24">
      <c r="A24" s="37" t="s">
        <v>138</v>
      </c>
      <c r="B24" s="41" t="s">
        <v>139</v>
      </c>
      <c r="C24" s="43">
        <v>58.2</v>
      </c>
      <c r="D24" s="43">
        <v>58.335</v>
      </c>
      <c r="E24" s="43">
        <v>58.13</v>
      </c>
      <c r="F24" s="44">
        <v>58.275</v>
      </c>
      <c r="G24" s="44">
        <v>58.184</v>
      </c>
      <c r="H24" s="44">
        <v>652.05</v>
      </c>
      <c r="I24" s="44">
        <v>58.263</v>
      </c>
      <c r="J24" s="44">
        <v>513.053</v>
      </c>
      <c r="K24" s="44">
        <v>58.219</v>
      </c>
      <c r="L24" s="44">
        <v>1165.1</v>
      </c>
      <c r="M24" s="44">
        <v>58.184</v>
      </c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</row>
    <row r="25">
      <c r="A25" s="37" t="s">
        <v>140</v>
      </c>
      <c r="B25" s="41" t="s">
        <v>30</v>
      </c>
      <c r="C25" s="43">
        <v>58.2</v>
      </c>
      <c r="D25" s="43">
        <v>58.33</v>
      </c>
      <c r="E25" s="43">
        <v>58.18</v>
      </c>
      <c r="F25" s="44">
        <v>58.23</v>
      </c>
      <c r="G25" s="44">
        <v>58.252</v>
      </c>
      <c r="H25" s="44">
        <v>716.5</v>
      </c>
      <c r="I25" s="44">
        <v>58.256</v>
      </c>
      <c r="J25" s="44">
        <v>526.0</v>
      </c>
      <c r="K25" s="44">
        <v>58.254</v>
      </c>
      <c r="L25" s="44">
        <v>1242.5</v>
      </c>
      <c r="M25" s="44">
        <v>58.252</v>
      </c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</row>
    <row r="26">
      <c r="A26" s="37" t="s">
        <v>141</v>
      </c>
      <c r="B26" s="41" t="s">
        <v>120</v>
      </c>
      <c r="C26" s="43">
        <v>58.2</v>
      </c>
      <c r="D26" s="43">
        <v>58.275</v>
      </c>
      <c r="E26" s="43">
        <v>58.1</v>
      </c>
      <c r="F26" s="44">
        <v>58.1</v>
      </c>
      <c r="G26" s="44">
        <v>58.225</v>
      </c>
      <c r="H26" s="44">
        <v>700.5</v>
      </c>
      <c r="I26" s="44">
        <v>58.166</v>
      </c>
      <c r="J26" s="44">
        <v>598.47</v>
      </c>
      <c r="K26" s="44">
        <v>58.198</v>
      </c>
      <c r="L26" s="44">
        <v>1298.97</v>
      </c>
      <c r="M26" s="44">
        <v>58.225</v>
      </c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</row>
    <row r="27">
      <c r="A27" s="8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>
      <c r="A28" s="8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>
      <c r="A29" s="8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>
      <c r="A30" s="8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>
      <c r="A31" s="8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>
      <c r="A32" s="8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>
      <c r="A33" s="8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>
      <c r="A34" s="46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>
      <c r="A35" s="46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>
      <c r="A36" s="46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2">
    <mergeCell ref="B20:M20"/>
    <mergeCell ref="B21:M21"/>
  </mergeCells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1.0" ySplit="3.0" topLeftCell="B4" activePane="bottomRight" state="frozen"/>
      <selection activeCell="B1" sqref="B1" pane="topRight"/>
      <selection activeCell="A4" sqref="A4" pane="bottomLeft"/>
      <selection activeCell="B4" sqref="B4" pane="bottomRight"/>
    </sheetView>
  </sheetViews>
  <sheetFormatPr customHeight="1" defaultColWidth="12.63" defaultRowHeight="15.75"/>
  <cols>
    <col customWidth="1" min="7" max="7" width="14.5"/>
    <col customWidth="1" min="9" max="9" width="14.5"/>
  </cols>
  <sheetData>
    <row r="1" hidden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idden="1">
      <c r="A2" s="3" t="str">
        <f>EOMONTH(A2,0)</f>
        <v>#REF!</v>
      </c>
      <c r="B2" s="3">
        <v>45260.0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5"/>
      <c r="B3" s="6" t="s">
        <v>2</v>
      </c>
      <c r="C3" s="6" t="s">
        <v>3</v>
      </c>
      <c r="D3" s="6" t="s">
        <v>4</v>
      </c>
      <c r="E3" s="6" t="s">
        <v>5</v>
      </c>
      <c r="F3" s="6" t="s">
        <v>6</v>
      </c>
      <c r="G3" s="7" t="s">
        <v>7</v>
      </c>
      <c r="H3" s="7" t="s">
        <v>8</v>
      </c>
      <c r="I3" s="7" t="s">
        <v>9</v>
      </c>
      <c r="J3" s="7" t="s">
        <v>10</v>
      </c>
      <c r="K3" s="7" t="s">
        <v>11</v>
      </c>
      <c r="L3" s="7" t="s">
        <v>12</v>
      </c>
      <c r="M3" s="7" t="s">
        <v>13</v>
      </c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7" t="s">
        <v>142</v>
      </c>
      <c r="B4" s="45" t="s">
        <v>14</v>
      </c>
      <c r="N4" s="40"/>
      <c r="O4" s="40"/>
      <c r="P4" s="40"/>
      <c r="Q4" s="40"/>
      <c r="R4" s="40"/>
      <c r="S4" s="40"/>
      <c r="T4" s="40"/>
      <c r="U4" s="40"/>
      <c r="V4" s="40"/>
      <c r="W4" s="40"/>
      <c r="X4" s="40"/>
      <c r="Y4" s="40"/>
      <c r="Z4" s="40"/>
    </row>
    <row r="5">
      <c r="A5" s="37" t="s">
        <v>143</v>
      </c>
      <c r="B5" s="41" t="s">
        <v>39</v>
      </c>
      <c r="C5" s="43">
        <v>58.27</v>
      </c>
      <c r="D5" s="43">
        <v>58.36</v>
      </c>
      <c r="E5" s="43">
        <v>58.15</v>
      </c>
      <c r="F5" s="44">
        <v>58.34</v>
      </c>
      <c r="G5" s="44">
        <v>58.199</v>
      </c>
      <c r="H5" s="44">
        <v>688.5</v>
      </c>
      <c r="I5" s="44">
        <v>58.294</v>
      </c>
      <c r="J5" s="44">
        <v>487.5</v>
      </c>
      <c r="K5" s="44">
        <v>58.238</v>
      </c>
      <c r="L5" s="44">
        <v>1176.0</v>
      </c>
      <c r="M5" s="44">
        <v>58.199</v>
      </c>
      <c r="N5" s="40"/>
      <c r="O5" s="40"/>
      <c r="P5" s="40"/>
      <c r="Q5" s="40"/>
      <c r="R5" s="40"/>
      <c r="S5" s="40"/>
      <c r="T5" s="40"/>
      <c r="U5" s="40"/>
      <c r="V5" s="40"/>
      <c r="W5" s="40"/>
      <c r="X5" s="40"/>
      <c r="Y5" s="40"/>
      <c r="Z5" s="40"/>
    </row>
    <row r="6">
      <c r="A6" s="37" t="s">
        <v>144</v>
      </c>
      <c r="B6" s="41" t="s">
        <v>145</v>
      </c>
      <c r="C6" s="43">
        <v>58.43</v>
      </c>
      <c r="D6" s="43">
        <v>58.455</v>
      </c>
      <c r="E6" s="43">
        <v>58.3</v>
      </c>
      <c r="F6" s="44">
        <v>58.315</v>
      </c>
      <c r="G6" s="44">
        <v>58.404</v>
      </c>
      <c r="H6" s="44">
        <v>600.0</v>
      </c>
      <c r="I6" s="44">
        <v>58.366</v>
      </c>
      <c r="J6" s="44">
        <v>547.1</v>
      </c>
      <c r="K6" s="44">
        <v>58.386</v>
      </c>
      <c r="L6" s="44">
        <v>1147.1</v>
      </c>
      <c r="M6" s="44">
        <v>58.404</v>
      </c>
      <c r="N6" s="40"/>
      <c r="O6" s="40"/>
      <c r="P6" s="40"/>
      <c r="Q6" s="40"/>
      <c r="R6" s="40"/>
      <c r="S6" s="40"/>
      <c r="T6" s="40"/>
      <c r="U6" s="40"/>
      <c r="V6" s="40"/>
      <c r="W6" s="40"/>
      <c r="X6" s="40"/>
      <c r="Y6" s="40"/>
      <c r="Z6" s="40"/>
    </row>
    <row r="7">
      <c r="A7" s="37" t="s">
        <v>146</v>
      </c>
      <c r="B7" s="41" t="s">
        <v>147</v>
      </c>
      <c r="C7" s="43">
        <v>58.5</v>
      </c>
      <c r="D7" s="43">
        <v>58.77</v>
      </c>
      <c r="E7" s="43">
        <v>58.5</v>
      </c>
      <c r="F7" s="44">
        <v>58.661</v>
      </c>
      <c r="G7" s="44">
        <v>58.64</v>
      </c>
      <c r="H7" s="44">
        <v>1063.17</v>
      </c>
      <c r="I7" s="44">
        <v>58.7</v>
      </c>
      <c r="J7" s="44">
        <v>847.09</v>
      </c>
      <c r="K7" s="44">
        <v>58.667</v>
      </c>
      <c r="L7" s="44">
        <v>1910.26</v>
      </c>
      <c r="M7" s="44">
        <v>58.64</v>
      </c>
      <c r="N7" s="40"/>
      <c r="O7" s="40"/>
      <c r="P7" s="40"/>
      <c r="Q7" s="40"/>
      <c r="R7" s="40"/>
      <c r="S7" s="40"/>
      <c r="T7" s="40"/>
      <c r="U7" s="40"/>
      <c r="V7" s="40"/>
      <c r="W7" s="40"/>
      <c r="X7" s="40"/>
      <c r="Y7" s="40"/>
      <c r="Z7" s="40"/>
    </row>
    <row r="8">
      <c r="A8" s="37" t="s">
        <v>148</v>
      </c>
      <c r="B8" s="41" t="s">
        <v>73</v>
      </c>
      <c r="C8" s="43">
        <v>58.8</v>
      </c>
      <c r="D8" s="43">
        <v>58.805</v>
      </c>
      <c r="E8" s="43">
        <v>58.68</v>
      </c>
      <c r="F8" s="44">
        <v>58.73</v>
      </c>
      <c r="G8" s="44">
        <v>58.765</v>
      </c>
      <c r="H8" s="44">
        <v>686.5</v>
      </c>
      <c r="I8" s="44">
        <v>58.734</v>
      </c>
      <c r="J8" s="44">
        <v>884.5</v>
      </c>
      <c r="K8" s="44">
        <v>58.747</v>
      </c>
      <c r="L8" s="44">
        <v>1571.0</v>
      </c>
      <c r="M8" s="44">
        <v>58.765</v>
      </c>
      <c r="N8" s="40"/>
      <c r="O8" s="40"/>
      <c r="P8" s="40"/>
      <c r="Q8" s="40"/>
      <c r="R8" s="40"/>
      <c r="S8" s="40"/>
      <c r="T8" s="40"/>
      <c r="U8" s="40"/>
      <c r="V8" s="40"/>
      <c r="W8" s="40"/>
      <c r="X8" s="40"/>
      <c r="Y8" s="40"/>
      <c r="Z8" s="40"/>
    </row>
    <row r="9">
      <c r="A9" s="37" t="s">
        <v>149</v>
      </c>
      <c r="B9" s="41" t="s">
        <v>30</v>
      </c>
      <c r="C9" s="43">
        <v>58.45</v>
      </c>
      <c r="D9" s="43">
        <v>58.49</v>
      </c>
      <c r="E9" s="43">
        <v>58.25</v>
      </c>
      <c r="F9" s="44">
        <v>58.26</v>
      </c>
      <c r="G9" s="44">
        <v>58.436</v>
      </c>
      <c r="H9" s="44">
        <v>873.0</v>
      </c>
      <c r="I9" s="44">
        <v>58.375</v>
      </c>
      <c r="J9" s="44">
        <v>532.0</v>
      </c>
      <c r="K9" s="44">
        <v>58.413</v>
      </c>
      <c r="L9" s="44">
        <v>1405.0</v>
      </c>
      <c r="M9" s="44">
        <v>58.436</v>
      </c>
      <c r="N9" s="40"/>
      <c r="O9" s="40"/>
      <c r="P9" s="40"/>
      <c r="Q9" s="40"/>
      <c r="R9" s="40"/>
      <c r="S9" s="40"/>
      <c r="T9" s="40"/>
      <c r="U9" s="40"/>
      <c r="V9" s="40"/>
      <c r="W9" s="40"/>
      <c r="X9" s="40"/>
      <c r="Y9" s="40"/>
      <c r="Z9" s="40"/>
    </row>
    <row r="10">
      <c r="A10" s="37" t="s">
        <v>150</v>
      </c>
      <c r="B10" s="41" t="s">
        <v>151</v>
      </c>
      <c r="C10" s="43">
        <v>58.45</v>
      </c>
      <c r="D10" s="43">
        <v>58.64</v>
      </c>
      <c r="E10" s="43">
        <v>58.45</v>
      </c>
      <c r="F10" s="44">
        <v>58.595</v>
      </c>
      <c r="G10" s="44">
        <v>58.524</v>
      </c>
      <c r="H10" s="44">
        <v>811.3</v>
      </c>
      <c r="I10" s="44">
        <v>58.586</v>
      </c>
      <c r="J10" s="44">
        <v>502.5</v>
      </c>
      <c r="K10" s="44">
        <v>58.547</v>
      </c>
      <c r="L10" s="44">
        <v>1313.8</v>
      </c>
      <c r="M10" s="44">
        <v>58.524</v>
      </c>
      <c r="N10" s="40"/>
      <c r="O10" s="40"/>
      <c r="P10" s="40"/>
      <c r="Q10" s="40"/>
      <c r="R10" s="40"/>
      <c r="S10" s="40"/>
      <c r="T10" s="40"/>
      <c r="U10" s="40"/>
      <c r="V10" s="40"/>
      <c r="W10" s="40"/>
      <c r="X10" s="40"/>
      <c r="Y10" s="40"/>
      <c r="Z10" s="40"/>
    </row>
    <row r="11">
      <c r="A11" s="37" t="s">
        <v>152</v>
      </c>
      <c r="B11" s="41" t="s">
        <v>71</v>
      </c>
      <c r="C11" s="43">
        <v>58.73</v>
      </c>
      <c r="D11" s="43">
        <v>58.845</v>
      </c>
      <c r="E11" s="43">
        <v>58.73</v>
      </c>
      <c r="F11" s="44">
        <v>58.831</v>
      </c>
      <c r="G11" s="44">
        <v>58.803</v>
      </c>
      <c r="H11" s="44">
        <v>559.5</v>
      </c>
      <c r="I11" s="44">
        <v>58.819</v>
      </c>
      <c r="J11" s="44">
        <v>557.5</v>
      </c>
      <c r="K11" s="44">
        <v>58.811</v>
      </c>
      <c r="L11" s="44">
        <v>1117.0</v>
      </c>
      <c r="M11" s="44">
        <v>58.803</v>
      </c>
      <c r="N11" s="40"/>
      <c r="O11" s="40"/>
      <c r="P11" s="40"/>
      <c r="Q11" s="40"/>
      <c r="R11" s="40"/>
      <c r="S11" s="40"/>
      <c r="T11" s="40"/>
      <c r="U11" s="40"/>
      <c r="V11" s="40"/>
      <c r="W11" s="40"/>
      <c r="X11" s="40"/>
      <c r="Y11" s="40"/>
      <c r="Z11" s="40"/>
    </row>
    <row r="12">
      <c r="A12" s="37" t="s">
        <v>153</v>
      </c>
      <c r="B12" s="41" t="s">
        <v>154</v>
      </c>
      <c r="C12" s="43">
        <v>58.75</v>
      </c>
      <c r="D12" s="43">
        <v>58.777</v>
      </c>
      <c r="E12" s="43">
        <v>58.66</v>
      </c>
      <c r="F12" s="44">
        <v>58.735</v>
      </c>
      <c r="G12" s="44">
        <v>58.704</v>
      </c>
      <c r="H12" s="44">
        <v>983.9</v>
      </c>
      <c r="I12" s="44">
        <v>58.71</v>
      </c>
      <c r="J12" s="44">
        <v>451.05</v>
      </c>
      <c r="K12" s="44">
        <v>58.706</v>
      </c>
      <c r="L12" s="44">
        <v>1434.95</v>
      </c>
      <c r="M12" s="44">
        <v>58.704</v>
      </c>
      <c r="N12" s="40"/>
      <c r="O12" s="40"/>
      <c r="P12" s="40"/>
      <c r="Q12" s="40"/>
      <c r="R12" s="40"/>
      <c r="S12" s="40"/>
      <c r="T12" s="40"/>
      <c r="U12" s="40"/>
      <c r="V12" s="40"/>
      <c r="W12" s="40"/>
      <c r="X12" s="40"/>
      <c r="Y12" s="40"/>
      <c r="Z12" s="40"/>
    </row>
    <row r="13">
      <c r="A13" s="37" t="s">
        <v>155</v>
      </c>
      <c r="B13" s="41" t="s">
        <v>30</v>
      </c>
      <c r="C13" s="43">
        <v>58.8</v>
      </c>
      <c r="D13" s="43">
        <v>58.85</v>
      </c>
      <c r="E13" s="43">
        <v>58.75</v>
      </c>
      <c r="F13" s="44">
        <v>58.777</v>
      </c>
      <c r="G13" s="44">
        <v>58.805</v>
      </c>
      <c r="H13" s="44">
        <v>525.5</v>
      </c>
      <c r="I13" s="44">
        <v>58.819</v>
      </c>
      <c r="J13" s="44">
        <v>1005.5</v>
      </c>
      <c r="K13" s="44">
        <v>58.814</v>
      </c>
      <c r="L13" s="44">
        <v>1531.0</v>
      </c>
      <c r="M13" s="44">
        <v>58.805</v>
      </c>
      <c r="N13" s="40"/>
      <c r="O13" s="40"/>
      <c r="P13" s="40"/>
      <c r="Q13" s="40"/>
      <c r="R13" s="40"/>
      <c r="S13" s="40"/>
      <c r="T13" s="40"/>
      <c r="U13" s="40"/>
      <c r="V13" s="40"/>
      <c r="W13" s="40"/>
      <c r="X13" s="40"/>
      <c r="Y13" s="40"/>
      <c r="Z13" s="40"/>
    </row>
    <row r="14">
      <c r="A14" s="37" t="s">
        <v>156</v>
      </c>
      <c r="B14" s="41" t="s">
        <v>79</v>
      </c>
      <c r="C14" s="43">
        <v>58.8</v>
      </c>
      <c r="D14" s="43">
        <v>58.87</v>
      </c>
      <c r="E14" s="43">
        <v>58.73</v>
      </c>
      <c r="F14" s="44">
        <v>58.732</v>
      </c>
      <c r="G14" s="44">
        <v>58.836</v>
      </c>
      <c r="H14" s="44">
        <v>716.7</v>
      </c>
      <c r="I14" s="44">
        <v>58.798</v>
      </c>
      <c r="J14" s="44">
        <v>646.5</v>
      </c>
      <c r="K14" s="44">
        <v>58.818</v>
      </c>
      <c r="L14" s="44">
        <v>1363.2</v>
      </c>
      <c r="M14" s="44">
        <v>58.836</v>
      </c>
      <c r="N14" s="40"/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</row>
    <row r="15">
      <c r="A15" s="37" t="s">
        <v>157</v>
      </c>
      <c r="B15" s="41" t="s">
        <v>147</v>
      </c>
      <c r="C15" s="43">
        <v>58.67</v>
      </c>
      <c r="D15" s="43">
        <v>58.777</v>
      </c>
      <c r="E15" s="43">
        <v>58.65</v>
      </c>
      <c r="F15" s="44">
        <v>58.68</v>
      </c>
      <c r="G15" s="44">
        <v>58.699</v>
      </c>
      <c r="H15" s="44">
        <v>620.1</v>
      </c>
      <c r="I15" s="44">
        <v>58.719</v>
      </c>
      <c r="J15" s="44">
        <v>427.2</v>
      </c>
      <c r="K15" s="44">
        <v>58.707</v>
      </c>
      <c r="L15" s="44">
        <v>1047.3</v>
      </c>
      <c r="M15" s="44">
        <v>58.699</v>
      </c>
      <c r="N15" s="40"/>
      <c r="O15" s="40"/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40"/>
    </row>
    <row r="16">
      <c r="A16" s="37" t="s">
        <v>158</v>
      </c>
      <c r="B16" s="41" t="s">
        <v>159</v>
      </c>
      <c r="C16" s="43">
        <v>58.65</v>
      </c>
      <c r="D16" s="43">
        <v>58.83</v>
      </c>
      <c r="E16" s="43">
        <v>58.6</v>
      </c>
      <c r="F16" s="44">
        <v>58.81</v>
      </c>
      <c r="G16" s="44">
        <v>58.646</v>
      </c>
      <c r="H16" s="44">
        <v>838.0</v>
      </c>
      <c r="I16" s="44">
        <v>58.725</v>
      </c>
      <c r="J16" s="44">
        <v>635.5</v>
      </c>
      <c r="K16" s="44">
        <v>58.68</v>
      </c>
      <c r="L16" s="44">
        <v>1473.5</v>
      </c>
      <c r="M16" s="44">
        <v>58.646</v>
      </c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</row>
    <row r="17">
      <c r="A17" s="37" t="s">
        <v>160</v>
      </c>
      <c r="B17" s="41" t="s">
        <v>79</v>
      </c>
      <c r="C17" s="43">
        <v>58.8</v>
      </c>
      <c r="D17" s="43">
        <v>58.92</v>
      </c>
      <c r="E17" s="43">
        <v>58.77</v>
      </c>
      <c r="F17" s="44">
        <v>58.91</v>
      </c>
      <c r="G17" s="44">
        <v>58.854</v>
      </c>
      <c r="H17" s="44">
        <v>665.1</v>
      </c>
      <c r="I17" s="44">
        <v>58.898</v>
      </c>
      <c r="J17" s="44">
        <v>429.0</v>
      </c>
      <c r="K17" s="44">
        <v>58.871</v>
      </c>
      <c r="L17" s="44">
        <v>1094.1</v>
      </c>
      <c r="M17" s="44">
        <v>58.854</v>
      </c>
      <c r="N17" s="40"/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</row>
    <row r="18">
      <c r="A18" s="37" t="s">
        <v>161</v>
      </c>
      <c r="B18" s="41" t="s">
        <v>106</v>
      </c>
      <c r="C18" s="43">
        <v>58.93</v>
      </c>
      <c r="D18" s="43">
        <v>59.0</v>
      </c>
      <c r="E18" s="43">
        <v>58.92</v>
      </c>
      <c r="F18" s="44">
        <v>59.0</v>
      </c>
      <c r="G18" s="43">
        <v>58.968</v>
      </c>
      <c r="H18" s="43">
        <v>426.48</v>
      </c>
      <c r="I18" s="44">
        <v>58.987</v>
      </c>
      <c r="J18" s="44">
        <v>416.203</v>
      </c>
      <c r="K18" s="43">
        <v>58.977</v>
      </c>
      <c r="L18" s="43">
        <v>842.68</v>
      </c>
      <c r="M18" s="43">
        <v>58.968</v>
      </c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</row>
    <row r="19">
      <c r="A19" s="37" t="s">
        <v>162</v>
      </c>
      <c r="B19" s="41" t="s">
        <v>94</v>
      </c>
      <c r="C19" s="43">
        <v>58.95</v>
      </c>
      <c r="D19" s="43">
        <v>58.96</v>
      </c>
      <c r="E19" s="43">
        <v>58.81</v>
      </c>
      <c r="F19" s="44">
        <v>58.87</v>
      </c>
      <c r="G19" s="44">
        <v>58.928</v>
      </c>
      <c r="H19" s="44">
        <v>528.5</v>
      </c>
      <c r="I19" s="44">
        <v>58.888</v>
      </c>
      <c r="J19" s="44">
        <v>543.5</v>
      </c>
      <c r="K19" s="44">
        <v>58.908</v>
      </c>
      <c r="L19" s="44">
        <v>1072.0</v>
      </c>
      <c r="M19" s="44">
        <v>58.928</v>
      </c>
      <c r="N19" s="40"/>
      <c r="O19" s="40"/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40"/>
    </row>
    <row r="20">
      <c r="A20" s="37" t="s">
        <v>163</v>
      </c>
      <c r="B20" s="41" t="s">
        <v>164</v>
      </c>
      <c r="C20" s="43">
        <v>58.85</v>
      </c>
      <c r="D20" s="43">
        <v>59.0</v>
      </c>
      <c r="E20" s="43">
        <v>58.8</v>
      </c>
      <c r="F20" s="44">
        <v>58.99</v>
      </c>
      <c r="G20" s="44">
        <v>58.856</v>
      </c>
      <c r="H20" s="44">
        <v>531.85</v>
      </c>
      <c r="I20" s="44">
        <v>58.923</v>
      </c>
      <c r="J20" s="44">
        <v>525.053</v>
      </c>
      <c r="K20" s="44">
        <v>58.89</v>
      </c>
      <c r="L20" s="44">
        <v>1056.9</v>
      </c>
      <c r="M20" s="44">
        <v>58.856</v>
      </c>
      <c r="N20" s="40"/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40"/>
    </row>
    <row r="21">
      <c r="A21" s="37" t="s">
        <v>165</v>
      </c>
      <c r="B21" s="41" t="s">
        <v>166</v>
      </c>
      <c r="C21" s="43">
        <v>58.98</v>
      </c>
      <c r="D21" s="43">
        <v>59.0</v>
      </c>
      <c r="E21" s="43">
        <v>58.95</v>
      </c>
      <c r="F21" s="44">
        <v>59.0</v>
      </c>
      <c r="G21" s="44">
        <v>58.99</v>
      </c>
      <c r="H21" s="44">
        <v>405.02</v>
      </c>
      <c r="I21" s="44">
        <v>58.994</v>
      </c>
      <c r="J21" s="44">
        <v>467.76</v>
      </c>
      <c r="K21" s="44">
        <v>58.992</v>
      </c>
      <c r="L21" s="44">
        <v>872.78</v>
      </c>
      <c r="M21" s="44">
        <v>58.99</v>
      </c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</row>
    <row r="22">
      <c r="A22" s="37" t="s">
        <v>167</v>
      </c>
      <c r="B22" s="41" t="s">
        <v>151</v>
      </c>
      <c r="C22" s="43">
        <v>58.92</v>
      </c>
      <c r="D22" s="43">
        <v>58.97</v>
      </c>
      <c r="E22" s="43">
        <v>58.695</v>
      </c>
      <c r="F22" s="44">
        <v>58.71</v>
      </c>
      <c r="G22" s="44">
        <v>58.856</v>
      </c>
      <c r="H22" s="44">
        <v>505.0</v>
      </c>
      <c r="I22" s="44">
        <v>58.813</v>
      </c>
      <c r="J22" s="44">
        <v>874.75</v>
      </c>
      <c r="K22" s="44">
        <v>58.829</v>
      </c>
      <c r="L22" s="44">
        <v>1379.75</v>
      </c>
      <c r="M22" s="44">
        <v>58.856</v>
      </c>
      <c r="N22" s="40"/>
      <c r="O22" s="40"/>
      <c r="P22" s="40"/>
      <c r="Q22" s="40"/>
      <c r="R22" s="40"/>
      <c r="S22" s="40"/>
      <c r="T22" s="40"/>
      <c r="U22" s="40"/>
      <c r="V22" s="40"/>
      <c r="W22" s="40"/>
      <c r="X22" s="40"/>
      <c r="Y22" s="40"/>
      <c r="Z22" s="40"/>
    </row>
    <row r="23">
      <c r="A23" s="37" t="s">
        <v>168</v>
      </c>
      <c r="B23" s="41" t="s">
        <v>169</v>
      </c>
      <c r="C23" s="43">
        <v>58.7</v>
      </c>
      <c r="D23" s="43">
        <v>58.78</v>
      </c>
      <c r="E23" s="43">
        <v>58.61</v>
      </c>
      <c r="F23" s="43">
        <v>58.671</v>
      </c>
      <c r="G23" s="43">
        <v>58.711</v>
      </c>
      <c r="H23" s="43">
        <v>851.0</v>
      </c>
      <c r="I23" s="43">
        <v>58.671</v>
      </c>
      <c r="J23" s="43">
        <v>605.5</v>
      </c>
      <c r="K23" s="43">
        <v>58.694</v>
      </c>
      <c r="L23" s="43">
        <v>1456.5</v>
      </c>
      <c r="M23" s="43">
        <v>58.711</v>
      </c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</row>
    <row r="24">
      <c r="A24" s="37" t="s">
        <v>170</v>
      </c>
      <c r="B24" s="41" t="s">
        <v>171</v>
      </c>
      <c r="C24" s="43">
        <v>58.66</v>
      </c>
      <c r="D24" s="43">
        <v>58.695</v>
      </c>
      <c r="E24" s="43">
        <v>58.499</v>
      </c>
      <c r="F24" s="43">
        <v>58.62</v>
      </c>
      <c r="G24" s="43">
        <v>58.631</v>
      </c>
      <c r="H24" s="43">
        <v>817.0</v>
      </c>
      <c r="I24" s="43">
        <v>58.575</v>
      </c>
      <c r="J24" s="43">
        <v>916.0</v>
      </c>
      <c r="K24" s="43">
        <v>58.602</v>
      </c>
      <c r="L24" s="43">
        <v>1733.0</v>
      </c>
      <c r="M24" s="43">
        <v>58.631</v>
      </c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</row>
    <row r="25">
      <c r="A25" s="8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>
      <c r="A26" s="8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>
      <c r="A27" s="8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>
      <c r="A28" s="8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>
      <c r="A29" s="8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>
      <c r="A30" s="8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>
      <c r="A31" s="8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>
      <c r="A32" s="8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>
      <c r="A33" s="8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>
      <c r="A34" s="8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>
      <c r="A35" s="46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1">
    <mergeCell ref="B4:M4"/>
  </mergeCell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1.0" ySplit="3.0" topLeftCell="B4" activePane="bottomRight" state="frozen"/>
      <selection activeCell="B1" sqref="B1" pane="topRight"/>
      <selection activeCell="A4" sqref="A4" pane="bottomLeft"/>
      <selection activeCell="B4" sqref="B4" pane="bottomRight"/>
    </sheetView>
  </sheetViews>
  <sheetFormatPr customHeight="1" defaultColWidth="12.63" defaultRowHeight="15.75"/>
  <cols>
    <col customWidth="1" min="7" max="7" width="14.5"/>
    <col customWidth="1" min="9" max="9" width="14.5"/>
  </cols>
  <sheetData>
    <row r="1" hidden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idden="1">
      <c r="A2" s="3" t="str">
        <f>EOMONTH(A2,0)</f>
        <v>#REF!</v>
      </c>
      <c r="B2" s="3">
        <v>45291.0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5"/>
      <c r="B3" s="6" t="s">
        <v>2</v>
      </c>
      <c r="C3" s="6" t="s">
        <v>3</v>
      </c>
      <c r="D3" s="6" t="s">
        <v>4</v>
      </c>
      <c r="E3" s="6" t="s">
        <v>5</v>
      </c>
      <c r="F3" s="6" t="s">
        <v>6</v>
      </c>
      <c r="G3" s="7" t="s">
        <v>7</v>
      </c>
      <c r="H3" s="7" t="s">
        <v>8</v>
      </c>
      <c r="I3" s="7" t="s">
        <v>9</v>
      </c>
      <c r="J3" s="7" t="s">
        <v>10</v>
      </c>
      <c r="K3" s="7" t="s">
        <v>11</v>
      </c>
      <c r="L3" s="7" t="s">
        <v>12</v>
      </c>
      <c r="M3" s="7" t="s">
        <v>13</v>
      </c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idden="1">
      <c r="A4" s="8">
        <f>workday("12/01/2024",0)</f>
        <v>45627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8">
        <f t="shared" ref="A5:A8" si="1">if(weekday(A4)=6,A4+3,A4+1)</f>
        <v>45628</v>
      </c>
      <c r="B5" s="47">
        <v>0.3757986111111111</v>
      </c>
      <c r="C5" s="48">
        <v>58.68</v>
      </c>
      <c r="D5" s="48">
        <v>58.82</v>
      </c>
      <c r="E5" s="48">
        <v>58.62</v>
      </c>
      <c r="F5" s="48">
        <v>58.655</v>
      </c>
      <c r="G5" s="48">
        <v>58.73</v>
      </c>
      <c r="H5" s="48">
        <v>734.05</v>
      </c>
      <c r="I5" s="48">
        <v>58.71</v>
      </c>
      <c r="J5" s="48">
        <v>625.55</v>
      </c>
      <c r="K5" s="48">
        <v>58.744</v>
      </c>
      <c r="L5" s="48">
        <v>1359.6</v>
      </c>
      <c r="M5" s="48">
        <v>58.773</v>
      </c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8">
        <f t="shared" si="1"/>
        <v>45629</v>
      </c>
      <c r="B6" s="47">
        <v>0.3758680555555556</v>
      </c>
      <c r="C6" s="48">
        <v>58.69</v>
      </c>
      <c r="D6" s="48">
        <v>58.705</v>
      </c>
      <c r="E6" s="48">
        <v>58.57</v>
      </c>
      <c r="F6" s="48">
        <v>58.58</v>
      </c>
      <c r="G6" s="48">
        <v>58.671</v>
      </c>
      <c r="H6" s="48">
        <v>627.0</v>
      </c>
      <c r="I6" s="48">
        <v>58.629</v>
      </c>
      <c r="J6" s="48">
        <v>696.5</v>
      </c>
      <c r="K6" s="48">
        <v>58.649</v>
      </c>
      <c r="L6" s="48">
        <v>1323.5</v>
      </c>
      <c r="M6" s="48">
        <v>58.671</v>
      </c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8">
        <f t="shared" si="1"/>
        <v>45630</v>
      </c>
      <c r="B7" s="47">
        <v>0.3814699074074074</v>
      </c>
      <c r="C7" s="48">
        <v>58.485</v>
      </c>
      <c r="D7" s="48">
        <v>58.5</v>
      </c>
      <c r="E7" s="48">
        <v>58.23</v>
      </c>
      <c r="F7" s="48">
        <v>58.23</v>
      </c>
      <c r="G7" s="48">
        <v>58.411</v>
      </c>
      <c r="H7" s="48">
        <v>814.0</v>
      </c>
      <c r="I7" s="48">
        <v>58.35</v>
      </c>
      <c r="J7" s="48">
        <v>902.6</v>
      </c>
      <c r="K7" s="48">
        <v>58.379</v>
      </c>
      <c r="L7" s="48">
        <v>1716.6</v>
      </c>
      <c r="M7" s="48">
        <v>58.411</v>
      </c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8">
        <f t="shared" si="1"/>
        <v>45631</v>
      </c>
      <c r="B8" s="47">
        <v>0.3757175925925926</v>
      </c>
      <c r="C8" s="48">
        <v>58.18</v>
      </c>
      <c r="D8" s="48">
        <v>58.21</v>
      </c>
      <c r="E8" s="48">
        <v>57.855</v>
      </c>
      <c r="F8" s="48">
        <v>57.88</v>
      </c>
      <c r="G8" s="48">
        <v>58.168</v>
      </c>
      <c r="H8" s="48">
        <v>592.5</v>
      </c>
      <c r="I8" s="48">
        <v>58.018</v>
      </c>
      <c r="J8" s="48">
        <v>1014.28</v>
      </c>
      <c r="K8" s="48">
        <v>58.074</v>
      </c>
      <c r="L8" s="48">
        <v>1606.78</v>
      </c>
      <c r="M8" s="48">
        <v>58.168</v>
      </c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7" t="s">
        <v>172</v>
      </c>
      <c r="B9" s="41" t="s">
        <v>102</v>
      </c>
      <c r="C9" s="42">
        <v>57.8</v>
      </c>
      <c r="D9" s="42">
        <v>57.85</v>
      </c>
      <c r="E9" s="42">
        <v>57.7</v>
      </c>
      <c r="F9" s="42">
        <v>57.735</v>
      </c>
      <c r="G9" s="42">
        <v>57.783</v>
      </c>
      <c r="H9" s="42">
        <v>986.0</v>
      </c>
      <c r="I9" s="42">
        <v>57.776</v>
      </c>
      <c r="J9" s="42">
        <v>729.5</v>
      </c>
      <c r="K9" s="42">
        <v>57.78</v>
      </c>
      <c r="L9" s="42">
        <v>1715.5</v>
      </c>
      <c r="M9" s="42">
        <v>57.783</v>
      </c>
      <c r="N9" s="40"/>
      <c r="O9" s="40"/>
      <c r="P9" s="40"/>
      <c r="Q9" s="40"/>
      <c r="R9" s="40"/>
      <c r="S9" s="40"/>
      <c r="T9" s="40"/>
      <c r="U9" s="40"/>
      <c r="V9" s="40"/>
      <c r="W9" s="40"/>
      <c r="X9" s="40"/>
      <c r="Y9" s="40"/>
      <c r="Z9" s="40"/>
    </row>
    <row r="10">
      <c r="A10" s="37" t="s">
        <v>173</v>
      </c>
      <c r="B10" s="41" t="s">
        <v>73</v>
      </c>
      <c r="C10" s="49">
        <v>57.9</v>
      </c>
      <c r="D10" s="49">
        <v>58.13</v>
      </c>
      <c r="E10" s="49">
        <v>57.9</v>
      </c>
      <c r="F10" s="42">
        <v>58.01</v>
      </c>
      <c r="G10" s="42">
        <v>57.997</v>
      </c>
      <c r="H10" s="42">
        <v>524.1</v>
      </c>
      <c r="I10" s="42">
        <v>58.063</v>
      </c>
      <c r="J10" s="42">
        <v>804.25</v>
      </c>
      <c r="K10" s="42">
        <v>58.037</v>
      </c>
      <c r="L10" s="42">
        <v>1328.35</v>
      </c>
      <c r="M10" s="42">
        <v>57.997</v>
      </c>
      <c r="N10" s="40"/>
      <c r="O10" s="40"/>
      <c r="P10" s="40"/>
      <c r="Q10" s="40"/>
      <c r="R10" s="40"/>
      <c r="S10" s="40"/>
      <c r="T10" s="40"/>
      <c r="U10" s="40"/>
      <c r="V10" s="40"/>
      <c r="W10" s="40"/>
      <c r="X10" s="40"/>
      <c r="Y10" s="40"/>
      <c r="Z10" s="40"/>
    </row>
    <row r="11">
      <c r="A11" s="37" t="s">
        <v>174</v>
      </c>
      <c r="B11" s="41" t="s">
        <v>175</v>
      </c>
      <c r="C11" s="43">
        <v>57.97</v>
      </c>
      <c r="D11" s="43">
        <v>58.03</v>
      </c>
      <c r="E11" s="43">
        <v>57.9</v>
      </c>
      <c r="F11" s="44">
        <v>58.01</v>
      </c>
      <c r="G11" s="44">
        <v>57.936</v>
      </c>
      <c r="H11" s="44">
        <v>572.5</v>
      </c>
      <c r="I11" s="44">
        <v>57.979</v>
      </c>
      <c r="J11" s="44">
        <v>600.0</v>
      </c>
      <c r="K11" s="44">
        <v>57.958</v>
      </c>
      <c r="L11" s="44">
        <v>1172.5</v>
      </c>
      <c r="M11" s="44">
        <v>57.936</v>
      </c>
      <c r="N11" s="40"/>
      <c r="O11" s="40"/>
      <c r="P11" s="40"/>
      <c r="Q11" s="40"/>
      <c r="R11" s="40"/>
      <c r="S11" s="40"/>
      <c r="T11" s="40"/>
      <c r="U11" s="40"/>
      <c r="V11" s="40"/>
      <c r="W11" s="40"/>
      <c r="X11" s="40"/>
      <c r="Y11" s="40"/>
      <c r="Z11" s="40"/>
    </row>
    <row r="12">
      <c r="A12" s="37" t="s">
        <v>176</v>
      </c>
      <c r="B12" s="41" t="s">
        <v>177</v>
      </c>
      <c r="C12" s="43">
        <v>58.15</v>
      </c>
      <c r="D12" s="43">
        <v>58.3</v>
      </c>
      <c r="E12" s="43">
        <v>58.13</v>
      </c>
      <c r="F12" s="43">
        <v>58.28</v>
      </c>
      <c r="G12" s="43">
        <v>58.201</v>
      </c>
      <c r="H12" s="43">
        <v>976.0</v>
      </c>
      <c r="I12" s="43">
        <v>58.246</v>
      </c>
      <c r="J12" s="43">
        <v>835.45</v>
      </c>
      <c r="K12" s="43">
        <v>58.222</v>
      </c>
      <c r="L12" s="43">
        <v>1811.45</v>
      </c>
      <c r="M12" s="43">
        <v>58.201</v>
      </c>
      <c r="N12" s="40"/>
      <c r="O12" s="40"/>
      <c r="P12" s="40"/>
      <c r="Q12" s="40"/>
      <c r="R12" s="40"/>
      <c r="S12" s="40"/>
      <c r="T12" s="40"/>
      <c r="U12" s="40"/>
      <c r="V12" s="40"/>
      <c r="W12" s="40"/>
      <c r="X12" s="40"/>
      <c r="Y12" s="40"/>
      <c r="Z12" s="40"/>
    </row>
    <row r="13">
      <c r="A13" s="37" t="s">
        <v>178</v>
      </c>
      <c r="B13" s="41" t="s">
        <v>43</v>
      </c>
      <c r="C13" s="43">
        <v>58.4</v>
      </c>
      <c r="D13" s="43">
        <v>58.42</v>
      </c>
      <c r="E13" s="43">
        <v>58.21</v>
      </c>
      <c r="F13" s="43">
        <v>58.24</v>
      </c>
      <c r="G13" s="43">
        <v>58.345</v>
      </c>
      <c r="H13" s="43">
        <v>695.5</v>
      </c>
      <c r="I13" s="43">
        <v>58.269</v>
      </c>
      <c r="J13" s="43">
        <v>645.51</v>
      </c>
      <c r="K13" s="43">
        <v>58.309</v>
      </c>
      <c r="L13" s="43">
        <v>1341.01</v>
      </c>
      <c r="M13" s="43">
        <v>58.345</v>
      </c>
      <c r="N13" s="40"/>
      <c r="O13" s="40"/>
      <c r="P13" s="40"/>
      <c r="Q13" s="40"/>
      <c r="R13" s="40"/>
      <c r="S13" s="40"/>
      <c r="T13" s="40"/>
      <c r="U13" s="40"/>
      <c r="V13" s="40"/>
      <c r="W13" s="40"/>
      <c r="X13" s="40"/>
      <c r="Y13" s="40"/>
      <c r="Z13" s="40"/>
    </row>
    <row r="14">
      <c r="A14" s="37" t="s">
        <v>179</v>
      </c>
      <c r="B14" s="41" t="s">
        <v>180</v>
      </c>
      <c r="C14" s="43">
        <v>58.25</v>
      </c>
      <c r="D14" s="43">
        <v>58.5</v>
      </c>
      <c r="E14" s="43">
        <v>58.25</v>
      </c>
      <c r="F14" s="43">
        <v>58.47</v>
      </c>
      <c r="G14" s="43">
        <v>58.37</v>
      </c>
      <c r="H14" s="43">
        <v>900.2</v>
      </c>
      <c r="I14" s="43">
        <v>58.444</v>
      </c>
      <c r="J14" s="43">
        <v>670.288</v>
      </c>
      <c r="K14" s="43">
        <v>58.402</v>
      </c>
      <c r="L14" s="43">
        <v>1570.49</v>
      </c>
      <c r="M14" s="43">
        <v>58.37</v>
      </c>
      <c r="N14" s="40"/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</row>
    <row r="15">
      <c r="A15" s="37" t="s">
        <v>181</v>
      </c>
      <c r="B15" s="41" t="s">
        <v>182</v>
      </c>
      <c r="C15" s="43">
        <v>58.6</v>
      </c>
      <c r="D15" s="43">
        <v>58.74</v>
      </c>
      <c r="E15" s="43">
        <v>58.6</v>
      </c>
      <c r="F15" s="43">
        <v>58.671</v>
      </c>
      <c r="G15" s="43">
        <v>58.701</v>
      </c>
      <c r="H15" s="43">
        <v>868.0</v>
      </c>
      <c r="I15" s="43">
        <v>58.663</v>
      </c>
      <c r="J15" s="43">
        <v>611.37</v>
      </c>
      <c r="K15" s="43">
        <v>58.685</v>
      </c>
      <c r="L15" s="43">
        <v>1479.37</v>
      </c>
      <c r="M15" s="43">
        <v>58.701</v>
      </c>
      <c r="N15" s="40"/>
      <c r="O15" s="40"/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40"/>
    </row>
    <row r="16">
      <c r="A16" s="37" t="s">
        <v>183</v>
      </c>
      <c r="B16" s="41" t="s">
        <v>106</v>
      </c>
      <c r="C16" s="43">
        <v>58.74</v>
      </c>
      <c r="D16" s="43">
        <v>58.885</v>
      </c>
      <c r="E16" s="43">
        <v>58.71</v>
      </c>
      <c r="F16" s="43">
        <v>58.871</v>
      </c>
      <c r="G16" s="43">
        <v>58.766</v>
      </c>
      <c r="H16" s="43">
        <v>750.0</v>
      </c>
      <c r="I16" s="43">
        <v>58.808</v>
      </c>
      <c r="J16" s="43">
        <v>680.872</v>
      </c>
      <c r="K16" s="43">
        <v>58.786</v>
      </c>
      <c r="L16" s="43">
        <v>1430.87</v>
      </c>
      <c r="M16" s="43">
        <v>58.766</v>
      </c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</row>
    <row r="17">
      <c r="A17" s="37" t="s">
        <v>184</v>
      </c>
      <c r="B17" s="41" t="s">
        <v>185</v>
      </c>
      <c r="C17" s="43">
        <v>58.89</v>
      </c>
      <c r="D17" s="43">
        <v>59.0</v>
      </c>
      <c r="E17" s="43">
        <v>58.88</v>
      </c>
      <c r="F17" s="43">
        <v>58.99</v>
      </c>
      <c r="G17" s="43">
        <v>58.973</v>
      </c>
      <c r="H17" s="43">
        <v>426.0</v>
      </c>
      <c r="I17" s="43">
        <v>58.997</v>
      </c>
      <c r="J17" s="43">
        <v>458.55</v>
      </c>
      <c r="K17" s="43">
        <v>58.985</v>
      </c>
      <c r="L17" s="43">
        <v>884.55</v>
      </c>
      <c r="M17" s="43">
        <v>58.973</v>
      </c>
      <c r="N17" s="40"/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</row>
    <row r="18">
      <c r="A18" s="37" t="s">
        <v>186</v>
      </c>
      <c r="B18" s="41" t="s">
        <v>187</v>
      </c>
      <c r="C18" s="43">
        <v>59.0</v>
      </c>
      <c r="D18" s="43">
        <v>59.0</v>
      </c>
      <c r="E18" s="43">
        <v>58.98</v>
      </c>
      <c r="F18" s="44">
        <v>59.0</v>
      </c>
      <c r="G18" s="43">
        <v>58.997</v>
      </c>
      <c r="H18" s="43">
        <v>622.5</v>
      </c>
      <c r="I18" s="44">
        <v>58.999</v>
      </c>
      <c r="J18" s="44">
        <v>476.97</v>
      </c>
      <c r="K18" s="43">
        <v>58.998</v>
      </c>
      <c r="L18" s="43">
        <v>1099.47</v>
      </c>
      <c r="M18" s="43">
        <v>58.997</v>
      </c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</row>
    <row r="19">
      <c r="A19" s="37" t="s">
        <v>188</v>
      </c>
      <c r="B19" s="41" t="s">
        <v>34</v>
      </c>
      <c r="C19" s="43">
        <v>58.97</v>
      </c>
      <c r="D19" s="43">
        <v>58.98</v>
      </c>
      <c r="E19" s="43">
        <v>58.79</v>
      </c>
      <c r="F19" s="44">
        <v>58.81</v>
      </c>
      <c r="G19" s="44">
        <v>58.909</v>
      </c>
      <c r="H19" s="44">
        <v>658.5</v>
      </c>
      <c r="I19" s="44">
        <v>58.841</v>
      </c>
      <c r="J19" s="44">
        <v>673.5</v>
      </c>
      <c r="K19" s="44">
        <v>58.874</v>
      </c>
      <c r="L19" s="44">
        <v>1332.0</v>
      </c>
      <c r="M19" s="44">
        <v>58.909</v>
      </c>
      <c r="N19" s="40"/>
      <c r="O19" s="40"/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40"/>
    </row>
    <row r="20">
      <c r="A20" s="37" t="s">
        <v>189</v>
      </c>
      <c r="B20" s="41" t="s">
        <v>147</v>
      </c>
      <c r="C20" s="49">
        <v>58.7</v>
      </c>
      <c r="D20" s="49">
        <v>58.7</v>
      </c>
      <c r="E20" s="49">
        <v>58.45</v>
      </c>
      <c r="F20" s="42">
        <v>58.45</v>
      </c>
      <c r="G20" s="42">
        <v>58.601</v>
      </c>
      <c r="H20" s="42">
        <v>480.5</v>
      </c>
      <c r="I20" s="42">
        <v>58.542</v>
      </c>
      <c r="J20" s="42">
        <v>699.6</v>
      </c>
      <c r="K20" s="42">
        <v>58.566</v>
      </c>
      <c r="L20" s="42">
        <v>1180.1</v>
      </c>
      <c r="M20" s="42">
        <v>58.601</v>
      </c>
      <c r="N20" s="40"/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40"/>
    </row>
    <row r="21">
      <c r="A21" s="37" t="s">
        <v>190</v>
      </c>
      <c r="B21" s="45" t="s">
        <v>14</v>
      </c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</row>
    <row r="22">
      <c r="A22" s="37" t="s">
        <v>191</v>
      </c>
      <c r="B22" s="45" t="s">
        <v>14</v>
      </c>
      <c r="N22" s="40"/>
      <c r="O22" s="40"/>
      <c r="P22" s="40"/>
      <c r="Q22" s="40"/>
      <c r="R22" s="40"/>
      <c r="S22" s="40"/>
      <c r="T22" s="40"/>
      <c r="U22" s="40"/>
      <c r="V22" s="40"/>
      <c r="W22" s="40"/>
      <c r="X22" s="40"/>
      <c r="Y22" s="40"/>
      <c r="Z22" s="40"/>
    </row>
    <row r="23">
      <c r="A23" s="37" t="s">
        <v>192</v>
      </c>
      <c r="B23" s="41" t="s">
        <v>34</v>
      </c>
      <c r="C23" s="49">
        <v>58.35</v>
      </c>
      <c r="D23" s="49">
        <v>58.35</v>
      </c>
      <c r="E23" s="49">
        <v>57.97</v>
      </c>
      <c r="F23" s="42">
        <v>57.97</v>
      </c>
      <c r="G23" s="42">
        <v>58.051</v>
      </c>
      <c r="H23" s="42">
        <v>704.0</v>
      </c>
      <c r="I23" s="42">
        <v>57.989</v>
      </c>
      <c r="J23" s="42">
        <v>1054.25</v>
      </c>
      <c r="K23" s="42">
        <v>58.014</v>
      </c>
      <c r="L23" s="42">
        <v>1758.25</v>
      </c>
      <c r="M23" s="42">
        <v>58.051</v>
      </c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</row>
    <row r="24">
      <c r="A24" s="37" t="s">
        <v>193</v>
      </c>
      <c r="B24" s="41" t="s">
        <v>71</v>
      </c>
      <c r="C24" s="49">
        <v>57.85</v>
      </c>
      <c r="D24" s="49">
        <v>57.89</v>
      </c>
      <c r="E24" s="49">
        <v>57.7</v>
      </c>
      <c r="F24" s="42">
        <v>57.845</v>
      </c>
      <c r="G24" s="42">
        <v>57.842</v>
      </c>
      <c r="H24" s="42">
        <v>621.92</v>
      </c>
      <c r="I24" s="42">
        <v>57.851</v>
      </c>
      <c r="J24" s="42">
        <v>894.996</v>
      </c>
      <c r="K24" s="42">
        <v>57.847</v>
      </c>
      <c r="L24" s="42">
        <v>1516.92</v>
      </c>
      <c r="M24" s="42">
        <v>57.842</v>
      </c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</row>
    <row r="25">
      <c r="A25" s="37" t="s">
        <v>194</v>
      </c>
      <c r="B25" s="45" t="s">
        <v>14</v>
      </c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</row>
    <row r="26">
      <c r="A26" s="37" t="s">
        <v>195</v>
      </c>
      <c r="B26" s="45" t="s">
        <v>14</v>
      </c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</row>
    <row r="27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</sheetData>
  <mergeCells count="4">
    <mergeCell ref="B21:M21"/>
    <mergeCell ref="B22:M22"/>
    <mergeCell ref="B25:M25"/>
    <mergeCell ref="B26:M26"/>
  </mergeCell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1.0" ySplit="3.0" topLeftCell="B4" activePane="bottomRight" state="frozen"/>
      <selection activeCell="B1" sqref="B1" pane="topRight"/>
      <selection activeCell="A4" sqref="A4" pane="bottomLeft"/>
      <selection activeCell="B4" sqref="B4" pane="bottomRight"/>
    </sheetView>
  </sheetViews>
  <sheetFormatPr customHeight="1" defaultColWidth="12.63" defaultRowHeight="15.75"/>
  <cols>
    <col customWidth="1" min="7" max="7" width="14.5"/>
    <col customWidth="1" min="9" max="9" width="14.5"/>
  </cols>
  <sheetData>
    <row r="1" hidden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idden="1">
      <c r="A2" s="3">
        <v>45323.0</v>
      </c>
      <c r="B2" s="4">
        <f>EOMONTH(A2,0)</f>
        <v>45351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5"/>
      <c r="B3" s="6" t="s">
        <v>2</v>
      </c>
      <c r="C3" s="6" t="s">
        <v>3</v>
      </c>
      <c r="D3" s="6" t="s">
        <v>4</v>
      </c>
      <c r="E3" s="6" t="s">
        <v>5</v>
      </c>
      <c r="F3" s="6" t="s">
        <v>6</v>
      </c>
      <c r="G3" s="7" t="s">
        <v>7</v>
      </c>
      <c r="H3" s="7" t="s">
        <v>8</v>
      </c>
      <c r="I3" s="7" t="s">
        <v>9</v>
      </c>
      <c r="J3" s="7" t="s">
        <v>10</v>
      </c>
      <c r="K3" s="7" t="s">
        <v>11</v>
      </c>
      <c r="L3" s="7" t="s">
        <v>12</v>
      </c>
      <c r="M3" s="7" t="s">
        <v>13</v>
      </c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8">
        <f>workday("02/01/2024",0)</f>
        <v>45323</v>
      </c>
      <c r="B4" s="10">
        <v>0.3751157407407407</v>
      </c>
      <c r="C4" s="11">
        <v>56.25</v>
      </c>
      <c r="D4" s="11">
        <v>56.35</v>
      </c>
      <c r="E4" s="11">
        <v>56.06</v>
      </c>
      <c r="F4" s="11">
        <v>56.115</v>
      </c>
      <c r="G4" s="11">
        <v>56.241</v>
      </c>
      <c r="H4" s="11">
        <v>857.88</v>
      </c>
      <c r="I4" s="11">
        <v>56.133</v>
      </c>
      <c r="J4" s="11">
        <v>920.09</v>
      </c>
      <c r="K4" s="11">
        <v>56.185</v>
      </c>
      <c r="L4" s="11">
        <v>1777.97</v>
      </c>
      <c r="M4" s="11">
        <v>56.241</v>
      </c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8">
        <f t="shared" ref="A5:A24" si="1">if(weekday(A4)=6,A4+3,A4+1)</f>
        <v>45324</v>
      </c>
      <c r="B5" s="10">
        <v>0.37515046296296295</v>
      </c>
      <c r="C5" s="11">
        <v>56.02</v>
      </c>
      <c r="D5" s="11">
        <v>56.02</v>
      </c>
      <c r="E5" s="11">
        <v>55.888</v>
      </c>
      <c r="F5" s="11">
        <v>55.92</v>
      </c>
      <c r="G5" s="11">
        <v>55.955</v>
      </c>
      <c r="H5" s="11">
        <v>856.8</v>
      </c>
      <c r="I5" s="11">
        <v>55.925</v>
      </c>
      <c r="J5" s="11">
        <v>743.6</v>
      </c>
      <c r="K5" s="11">
        <v>55.941</v>
      </c>
      <c r="L5" s="11">
        <v>1600.4</v>
      </c>
      <c r="M5" s="11">
        <v>55.955</v>
      </c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8">
        <f t="shared" si="1"/>
        <v>45327</v>
      </c>
      <c r="B6" s="10">
        <v>0.3752314814814815</v>
      </c>
      <c r="C6" s="11">
        <v>56.1</v>
      </c>
      <c r="D6" s="11">
        <v>56.315</v>
      </c>
      <c r="E6" s="11">
        <v>56.1</v>
      </c>
      <c r="F6" s="11">
        <v>56.29</v>
      </c>
      <c r="G6" s="11">
        <v>56.206</v>
      </c>
      <c r="H6" s="11">
        <v>579.75</v>
      </c>
      <c r="I6" s="11">
        <v>56.27</v>
      </c>
      <c r="J6" s="11">
        <v>503.0</v>
      </c>
      <c r="K6" s="11">
        <v>56.235</v>
      </c>
      <c r="L6" s="11">
        <v>1082.75</v>
      </c>
      <c r="M6" s="11">
        <v>56.206</v>
      </c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8">
        <f t="shared" si="1"/>
        <v>45328</v>
      </c>
      <c r="B7" s="10">
        <v>0.37592592592592594</v>
      </c>
      <c r="C7" s="11">
        <v>56.37</v>
      </c>
      <c r="D7" s="11">
        <v>56.39</v>
      </c>
      <c r="E7" s="11">
        <v>56.14</v>
      </c>
      <c r="F7" s="11">
        <v>56.2</v>
      </c>
      <c r="G7" s="11">
        <v>56.301</v>
      </c>
      <c r="H7" s="11">
        <v>671.5</v>
      </c>
      <c r="I7" s="11">
        <v>56.215</v>
      </c>
      <c r="J7" s="11">
        <v>587.65</v>
      </c>
      <c r="K7" s="11">
        <v>56.261</v>
      </c>
      <c r="L7" s="11">
        <v>1259.15</v>
      </c>
      <c r="M7" s="11">
        <v>56.301</v>
      </c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8">
        <f t="shared" si="1"/>
        <v>45329</v>
      </c>
      <c r="B8" s="10">
        <v>0.3751851851851852</v>
      </c>
      <c r="C8" s="11">
        <v>56.08</v>
      </c>
      <c r="D8" s="11">
        <v>56.12</v>
      </c>
      <c r="E8" s="11">
        <v>55.95</v>
      </c>
      <c r="F8" s="11">
        <v>55.95</v>
      </c>
      <c r="G8" s="11">
        <v>56.064</v>
      </c>
      <c r="H8" s="11">
        <v>566.7</v>
      </c>
      <c r="I8" s="11">
        <v>56.009</v>
      </c>
      <c r="J8" s="11">
        <v>728.2</v>
      </c>
      <c r="K8" s="11">
        <v>56.033</v>
      </c>
      <c r="L8" s="11">
        <v>1294.9</v>
      </c>
      <c r="M8" s="11">
        <v>56.064</v>
      </c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8">
        <f t="shared" si="1"/>
        <v>45330</v>
      </c>
      <c r="B9" s="10">
        <v>0.37548611111111113</v>
      </c>
      <c r="C9" s="11">
        <v>55.98</v>
      </c>
      <c r="D9" s="11">
        <v>56.0</v>
      </c>
      <c r="E9" s="11">
        <v>55.85</v>
      </c>
      <c r="F9" s="11">
        <v>55.911</v>
      </c>
      <c r="G9" s="11">
        <v>55.929</v>
      </c>
      <c r="H9" s="11">
        <v>576.1</v>
      </c>
      <c r="I9" s="11">
        <v>55.904</v>
      </c>
      <c r="J9" s="11">
        <v>619.5</v>
      </c>
      <c r="K9" s="11">
        <v>55.916</v>
      </c>
      <c r="L9" s="11">
        <v>1195.6</v>
      </c>
      <c r="M9" s="11">
        <v>55.929</v>
      </c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8">
        <f t="shared" si="1"/>
        <v>45331</v>
      </c>
      <c r="B10" s="19" t="s">
        <v>15</v>
      </c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8">
        <f t="shared" si="1"/>
        <v>45334</v>
      </c>
      <c r="B11" s="10">
        <v>0.3752314814814815</v>
      </c>
      <c r="C11" s="11">
        <v>56.05</v>
      </c>
      <c r="D11" s="11">
        <v>56.16</v>
      </c>
      <c r="E11" s="11">
        <v>55.98</v>
      </c>
      <c r="F11" s="11">
        <v>56.005</v>
      </c>
      <c r="G11" s="11">
        <v>56.077</v>
      </c>
      <c r="H11" s="11">
        <v>433.45</v>
      </c>
      <c r="I11" s="11">
        <v>56.057</v>
      </c>
      <c r="J11" s="11">
        <v>514.3</v>
      </c>
      <c r="K11" s="11">
        <v>56.067</v>
      </c>
      <c r="L11" s="11">
        <v>947.75</v>
      </c>
      <c r="M11" s="11">
        <v>56.077</v>
      </c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8">
        <f t="shared" si="1"/>
        <v>45335</v>
      </c>
      <c r="B12" s="10">
        <v>0.3752662037037037</v>
      </c>
      <c r="C12" s="11">
        <v>56.0</v>
      </c>
      <c r="D12" s="11">
        <v>56.05</v>
      </c>
      <c r="E12" s="11">
        <v>55.905</v>
      </c>
      <c r="F12" s="11">
        <v>55.94</v>
      </c>
      <c r="G12" s="11">
        <v>55.977</v>
      </c>
      <c r="H12" s="11">
        <v>690.75</v>
      </c>
      <c r="I12" s="11">
        <v>55.96</v>
      </c>
      <c r="J12" s="11">
        <v>567.5</v>
      </c>
      <c r="K12" s="11">
        <v>55.969</v>
      </c>
      <c r="L12" s="11">
        <v>1258.25</v>
      </c>
      <c r="M12" s="11">
        <v>55.977</v>
      </c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8">
        <f t="shared" si="1"/>
        <v>45336</v>
      </c>
      <c r="B13" s="10">
        <v>0.37525462962962963</v>
      </c>
      <c r="C13" s="11">
        <v>56.18</v>
      </c>
      <c r="D13" s="11">
        <v>56.333</v>
      </c>
      <c r="E13" s="11">
        <v>56.08</v>
      </c>
      <c r="F13" s="11">
        <v>56.1</v>
      </c>
      <c r="G13" s="11">
        <v>56.256</v>
      </c>
      <c r="H13" s="11">
        <v>908.55</v>
      </c>
      <c r="I13" s="11">
        <v>56.165</v>
      </c>
      <c r="J13" s="11">
        <v>429.5</v>
      </c>
      <c r="K13" s="11">
        <v>56.227</v>
      </c>
      <c r="L13" s="11">
        <v>1338.05</v>
      </c>
      <c r="M13" s="11">
        <v>56.256</v>
      </c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8">
        <f t="shared" si="1"/>
        <v>45337</v>
      </c>
      <c r="B14" s="12">
        <v>0.37548611111111113</v>
      </c>
      <c r="C14" s="1">
        <v>56.06</v>
      </c>
      <c r="D14" s="1">
        <v>56.06</v>
      </c>
      <c r="E14" s="1">
        <v>55.94</v>
      </c>
      <c r="F14" s="1">
        <v>56.02</v>
      </c>
      <c r="G14" s="1">
        <v>56.01</v>
      </c>
      <c r="H14" s="1">
        <v>443.7</v>
      </c>
      <c r="I14" s="1">
        <v>55.991</v>
      </c>
      <c r="J14" s="1">
        <v>514.98</v>
      </c>
      <c r="K14" s="1">
        <v>56.0</v>
      </c>
      <c r="L14" s="1">
        <v>958.68</v>
      </c>
      <c r="M14" s="1">
        <v>56.01</v>
      </c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8">
        <f t="shared" si="1"/>
        <v>45338</v>
      </c>
      <c r="B15" s="12">
        <v>0.37667824074074074</v>
      </c>
      <c r="C15" s="1">
        <v>55.93</v>
      </c>
      <c r="D15" s="1">
        <v>56.02</v>
      </c>
      <c r="E15" s="1">
        <v>55.9</v>
      </c>
      <c r="F15" s="1">
        <v>55.96</v>
      </c>
      <c r="G15" s="1">
        <v>55.937</v>
      </c>
      <c r="H15" s="1">
        <v>440.85</v>
      </c>
      <c r="I15" s="1">
        <v>55.966</v>
      </c>
      <c r="J15" s="1">
        <v>484.35</v>
      </c>
      <c r="K15" s="1">
        <v>55.952</v>
      </c>
      <c r="L15" s="1">
        <v>925.2</v>
      </c>
      <c r="M15" s="1">
        <v>55.937</v>
      </c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8">
        <f t="shared" si="1"/>
        <v>45341</v>
      </c>
      <c r="B16" s="12">
        <v>0.37550925925925926</v>
      </c>
      <c r="C16" s="1">
        <v>55.87</v>
      </c>
      <c r="D16" s="1">
        <v>56.13</v>
      </c>
      <c r="E16" s="1">
        <v>55.86</v>
      </c>
      <c r="F16" s="1">
        <v>56.07</v>
      </c>
      <c r="G16" s="1">
        <v>55.961</v>
      </c>
      <c r="H16" s="1">
        <v>825.35</v>
      </c>
      <c r="I16" s="1">
        <v>56.06</v>
      </c>
      <c r="J16" s="1">
        <v>686.0</v>
      </c>
      <c r="K16" s="1">
        <v>56.006</v>
      </c>
      <c r="L16" s="1">
        <v>1511.35</v>
      </c>
      <c r="M16" s="1">
        <v>55.961</v>
      </c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8">
        <f t="shared" si="1"/>
        <v>45342</v>
      </c>
      <c r="B17" s="10">
        <v>0.3753356481481481</v>
      </c>
      <c r="C17" s="11">
        <v>56.09</v>
      </c>
      <c r="D17" s="11">
        <v>56.135</v>
      </c>
      <c r="E17" s="11">
        <v>56.035</v>
      </c>
      <c r="F17" s="11">
        <v>56.035</v>
      </c>
      <c r="G17" s="11">
        <v>56.074</v>
      </c>
      <c r="H17" s="11">
        <v>750.0</v>
      </c>
      <c r="I17" s="11">
        <v>56.076</v>
      </c>
      <c r="J17" s="11">
        <v>388.5</v>
      </c>
      <c r="K17" s="11">
        <v>56.075</v>
      </c>
      <c r="L17" s="11">
        <v>1138.5</v>
      </c>
      <c r="M17" s="11">
        <v>56.074</v>
      </c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8">
        <f t="shared" si="1"/>
        <v>45343</v>
      </c>
      <c r="B18" s="10">
        <v>0.37537037037037035</v>
      </c>
      <c r="C18" s="11">
        <v>55.99</v>
      </c>
      <c r="D18" s="11">
        <v>56.1</v>
      </c>
      <c r="E18" s="11">
        <v>55.9</v>
      </c>
      <c r="F18" s="11">
        <v>55.94</v>
      </c>
      <c r="G18" s="11">
        <v>56.045</v>
      </c>
      <c r="H18" s="11">
        <v>618.0</v>
      </c>
      <c r="I18" s="11">
        <v>55.963</v>
      </c>
      <c r="J18" s="11">
        <v>674.1</v>
      </c>
      <c r="K18" s="11">
        <v>56.002</v>
      </c>
      <c r="L18" s="11">
        <v>1292.1</v>
      </c>
      <c r="M18" s="11">
        <v>56.045</v>
      </c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8">
        <f t="shared" si="1"/>
        <v>45344</v>
      </c>
      <c r="B19" s="20">
        <v>0.3763425925925926</v>
      </c>
      <c r="C19" s="11">
        <v>55.95</v>
      </c>
      <c r="D19" s="11">
        <v>55.98</v>
      </c>
      <c r="E19" s="11">
        <v>55.7</v>
      </c>
      <c r="F19" s="11">
        <v>55.705</v>
      </c>
      <c r="G19" s="11">
        <v>55.937</v>
      </c>
      <c r="H19" s="11">
        <v>555.85</v>
      </c>
      <c r="I19" s="11">
        <v>55.847</v>
      </c>
      <c r="J19" s="11">
        <v>681.55</v>
      </c>
      <c r="K19" s="11">
        <v>55.887</v>
      </c>
      <c r="L19" s="11">
        <v>1237.4</v>
      </c>
      <c r="M19" s="11">
        <v>55.937</v>
      </c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8">
        <f t="shared" si="1"/>
        <v>45345</v>
      </c>
      <c r="B20" s="20">
        <v>0.3752314814814815</v>
      </c>
      <c r="C20" s="11">
        <v>55.8</v>
      </c>
      <c r="D20" s="11">
        <v>55.965</v>
      </c>
      <c r="E20" s="11">
        <v>55.74</v>
      </c>
      <c r="F20" s="11">
        <v>55.9</v>
      </c>
      <c r="G20" s="11">
        <v>55.81</v>
      </c>
      <c r="H20" s="11">
        <v>628.4</v>
      </c>
      <c r="I20" s="11">
        <v>55.894</v>
      </c>
      <c r="J20" s="11">
        <v>620.51</v>
      </c>
      <c r="K20" s="11">
        <v>55.852</v>
      </c>
      <c r="L20" s="11">
        <v>1248.91</v>
      </c>
      <c r="M20" s="11">
        <v>55.81</v>
      </c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>
      <c r="A21" s="8">
        <f t="shared" si="1"/>
        <v>45348</v>
      </c>
      <c r="B21" s="10">
        <v>0.3766435185185185</v>
      </c>
      <c r="C21" s="11">
        <v>55.94</v>
      </c>
      <c r="D21" s="11">
        <v>56.095</v>
      </c>
      <c r="E21" s="11">
        <v>55.93</v>
      </c>
      <c r="F21" s="11">
        <v>56.095</v>
      </c>
      <c r="G21" s="11">
        <v>55.976</v>
      </c>
      <c r="H21" s="11">
        <v>509.1</v>
      </c>
      <c r="I21" s="11">
        <v>56.003</v>
      </c>
      <c r="J21" s="11">
        <v>473.2</v>
      </c>
      <c r="K21" s="11">
        <v>55.989</v>
      </c>
      <c r="L21" s="11">
        <v>982.3</v>
      </c>
      <c r="M21" s="11">
        <v>55.976</v>
      </c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>
      <c r="A22" s="8">
        <f t="shared" si="1"/>
        <v>45349</v>
      </c>
      <c r="B22" s="10">
        <v>0.3750925925925926</v>
      </c>
      <c r="C22" s="11">
        <v>56.1</v>
      </c>
      <c r="D22" s="11">
        <v>56.175</v>
      </c>
      <c r="E22" s="11">
        <v>56.04</v>
      </c>
      <c r="F22" s="11">
        <v>56.08</v>
      </c>
      <c r="G22" s="11">
        <v>56.112</v>
      </c>
      <c r="H22" s="11">
        <v>736.75</v>
      </c>
      <c r="I22" s="11">
        <v>56.111</v>
      </c>
      <c r="J22" s="11">
        <v>999.15</v>
      </c>
      <c r="K22" s="11">
        <v>56.111</v>
      </c>
      <c r="L22" s="11">
        <v>1735.9</v>
      </c>
      <c r="M22" s="11">
        <v>56.112</v>
      </c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>
      <c r="A23" s="8">
        <f t="shared" si="1"/>
        <v>45350</v>
      </c>
      <c r="B23" s="10">
        <v>0.37519675925925927</v>
      </c>
      <c r="C23" s="11">
        <v>56.14</v>
      </c>
      <c r="D23" s="11">
        <v>56.28</v>
      </c>
      <c r="E23" s="11">
        <v>56.12</v>
      </c>
      <c r="F23" s="11">
        <v>56.25</v>
      </c>
      <c r="G23" s="11">
        <v>56.158</v>
      </c>
      <c r="H23" s="11">
        <v>572.25</v>
      </c>
      <c r="I23" s="11">
        <v>56.217</v>
      </c>
      <c r="J23" s="11">
        <v>545.25</v>
      </c>
      <c r="K23" s="11">
        <v>56.187</v>
      </c>
      <c r="L23" s="11">
        <v>1117.5</v>
      </c>
      <c r="M23" s="11">
        <v>56.158</v>
      </c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>
      <c r="A24" s="8">
        <f t="shared" si="1"/>
        <v>45351</v>
      </c>
      <c r="B24" s="10">
        <v>0.3752314814814815</v>
      </c>
      <c r="C24" s="11">
        <v>56.22</v>
      </c>
      <c r="D24" s="11">
        <v>56.23</v>
      </c>
      <c r="E24" s="11">
        <v>56.12</v>
      </c>
      <c r="F24" s="11">
        <v>56.2</v>
      </c>
      <c r="G24" s="11">
        <v>56.168</v>
      </c>
      <c r="H24" s="11">
        <v>653.36</v>
      </c>
      <c r="I24" s="11">
        <v>56.181</v>
      </c>
      <c r="J24" s="11">
        <v>627.63</v>
      </c>
      <c r="K24" s="11">
        <v>56.174</v>
      </c>
      <c r="L24" s="11">
        <v>1280.99</v>
      </c>
      <c r="M24" s="11">
        <v>56.168</v>
      </c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>
      <c r="A25" s="8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>
      <c r="A26" s="8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>
      <c r="A27" s="8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>
      <c r="A32" s="2"/>
      <c r="B32" s="2"/>
      <c r="C32" s="21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1">
    <mergeCell ref="B10:M10"/>
  </mergeCell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1.0" ySplit="1.0" topLeftCell="B2" activePane="bottomRight" state="frozen"/>
      <selection activeCell="B1" sqref="B1" pane="topRight"/>
      <selection activeCell="A2" sqref="A2" pane="bottomLeft"/>
      <selection activeCell="B2" sqref="B2" pane="bottomRight"/>
    </sheetView>
  </sheetViews>
  <sheetFormatPr customHeight="1" defaultColWidth="12.63" defaultRowHeight="15.75"/>
  <cols>
    <col customWidth="1" min="7" max="7" width="14.5"/>
    <col customWidth="1" min="9" max="9" width="14.5"/>
  </cols>
  <sheetData>
    <row r="1">
      <c r="A1" s="5"/>
      <c r="B1" s="6" t="s">
        <v>2</v>
      </c>
      <c r="C1" s="6" t="s">
        <v>3</v>
      </c>
      <c r="D1" s="6" t="s">
        <v>4</v>
      </c>
      <c r="E1" s="6" t="s">
        <v>5</v>
      </c>
      <c r="F1" s="6" t="s">
        <v>6</v>
      </c>
      <c r="G1" s="7" t="s">
        <v>7</v>
      </c>
      <c r="H1" s="7" t="s">
        <v>8</v>
      </c>
      <c r="I1" s="7" t="s">
        <v>9</v>
      </c>
      <c r="J1" s="7" t="s">
        <v>10</v>
      </c>
      <c r="K1" s="7" t="s">
        <v>11</v>
      </c>
      <c r="L1" s="7" t="s">
        <v>12</v>
      </c>
      <c r="M1" s="7" t="s">
        <v>13</v>
      </c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8">
        <f>workday("03/01/2024",0)</f>
        <v>45352</v>
      </c>
      <c r="B2" s="10">
        <v>0.37548611111111113</v>
      </c>
      <c r="C2" s="11">
        <v>56.15</v>
      </c>
      <c r="D2" s="11">
        <v>56.15</v>
      </c>
      <c r="E2" s="11">
        <v>55.969</v>
      </c>
      <c r="F2" s="11">
        <v>56.015</v>
      </c>
      <c r="G2" s="11">
        <v>56.072</v>
      </c>
      <c r="H2" s="11">
        <v>844.8</v>
      </c>
      <c r="I2" s="11">
        <v>56.019</v>
      </c>
      <c r="J2" s="11">
        <v>580.4</v>
      </c>
      <c r="K2" s="11">
        <v>56.05</v>
      </c>
      <c r="L2" s="11">
        <v>1425.2</v>
      </c>
      <c r="M2" s="11">
        <v>56.072</v>
      </c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8">
        <f t="shared" ref="A3:A22" si="1">if(weekday(A2)=6,A2+3,A2+1)</f>
        <v>45355</v>
      </c>
      <c r="B3" s="10">
        <v>0.3759375</v>
      </c>
      <c r="C3" s="11">
        <v>56.0</v>
      </c>
      <c r="D3" s="11">
        <v>56.055</v>
      </c>
      <c r="E3" s="11">
        <v>55.97</v>
      </c>
      <c r="F3" s="11">
        <v>55.97</v>
      </c>
      <c r="G3" s="11">
        <v>56.021</v>
      </c>
      <c r="H3" s="11">
        <v>402.0</v>
      </c>
      <c r="I3" s="11">
        <v>55.997</v>
      </c>
      <c r="J3" s="11">
        <v>366.2</v>
      </c>
      <c r="K3" s="11">
        <v>56.01</v>
      </c>
      <c r="L3" s="11">
        <v>768.2</v>
      </c>
      <c r="M3" s="11">
        <v>56.021</v>
      </c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8">
        <f t="shared" si="1"/>
        <v>45356</v>
      </c>
      <c r="B4" s="10">
        <v>0.37677083333333333</v>
      </c>
      <c r="C4" s="11">
        <v>56.0</v>
      </c>
      <c r="D4" s="11">
        <v>56.04</v>
      </c>
      <c r="E4" s="11">
        <v>55.95</v>
      </c>
      <c r="F4" s="11">
        <v>55.95</v>
      </c>
      <c r="G4" s="11">
        <v>56.012</v>
      </c>
      <c r="H4" s="11">
        <v>425.9</v>
      </c>
      <c r="I4" s="11">
        <v>55.991</v>
      </c>
      <c r="J4" s="11">
        <v>395.75</v>
      </c>
      <c r="K4" s="11">
        <v>56.002</v>
      </c>
      <c r="L4" s="11">
        <v>821.65</v>
      </c>
      <c r="M4" s="11">
        <v>56.012</v>
      </c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8">
        <f t="shared" si="1"/>
        <v>45357</v>
      </c>
      <c r="B5" s="10">
        <v>0.3756365740740741</v>
      </c>
      <c r="C5" s="11">
        <v>55.93</v>
      </c>
      <c r="D5" s="11">
        <v>55.93</v>
      </c>
      <c r="E5" s="11">
        <v>55.85</v>
      </c>
      <c r="F5" s="11">
        <v>55.87</v>
      </c>
      <c r="G5" s="11">
        <v>55.897</v>
      </c>
      <c r="H5" s="11">
        <v>414.5</v>
      </c>
      <c r="I5" s="11">
        <v>55.883</v>
      </c>
      <c r="J5" s="11">
        <v>491.0</v>
      </c>
      <c r="K5" s="11">
        <v>55.889</v>
      </c>
      <c r="L5" s="11">
        <v>905.5</v>
      </c>
      <c r="M5" s="11">
        <v>55.897</v>
      </c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8">
        <f t="shared" si="1"/>
        <v>45358</v>
      </c>
      <c r="B6" s="10">
        <v>0.3752662037037037</v>
      </c>
      <c r="C6" s="11">
        <v>55.77</v>
      </c>
      <c r="D6" s="11">
        <v>55.9</v>
      </c>
      <c r="E6" s="11">
        <v>55.75</v>
      </c>
      <c r="F6" s="11">
        <v>55.82</v>
      </c>
      <c r="G6" s="11">
        <v>55.801</v>
      </c>
      <c r="H6" s="11">
        <v>441.05</v>
      </c>
      <c r="I6" s="11">
        <v>55.837</v>
      </c>
      <c r="J6" s="11">
        <v>491.0</v>
      </c>
      <c r="K6" s="11">
        <v>55.82</v>
      </c>
      <c r="L6" s="11">
        <v>932.05</v>
      </c>
      <c r="M6" s="11">
        <v>55.801</v>
      </c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8">
        <f t="shared" si="1"/>
        <v>45359</v>
      </c>
      <c r="B7" s="10">
        <v>0.3755324074074074</v>
      </c>
      <c r="C7" s="11">
        <v>55.82</v>
      </c>
      <c r="D7" s="11">
        <v>55.865</v>
      </c>
      <c r="E7" s="11">
        <v>55.57</v>
      </c>
      <c r="F7" s="11">
        <v>55.57</v>
      </c>
      <c r="G7" s="11">
        <v>55.814</v>
      </c>
      <c r="H7" s="11">
        <v>553.6</v>
      </c>
      <c r="I7" s="11">
        <v>55.713</v>
      </c>
      <c r="J7" s="11">
        <v>654.35</v>
      </c>
      <c r="K7" s="11">
        <v>55.759</v>
      </c>
      <c r="L7" s="11">
        <v>1207.95</v>
      </c>
      <c r="M7" s="11">
        <v>55.814</v>
      </c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8">
        <f t="shared" si="1"/>
        <v>45362</v>
      </c>
      <c r="B8" s="22">
        <v>0.3763773148129985</v>
      </c>
      <c r="C8" s="11">
        <v>55.59</v>
      </c>
      <c r="D8" s="11">
        <v>55.65</v>
      </c>
      <c r="E8" s="11">
        <v>55.37</v>
      </c>
      <c r="F8" s="11">
        <v>55.37</v>
      </c>
      <c r="G8" s="11">
        <v>55.567</v>
      </c>
      <c r="H8" s="11">
        <v>397.35</v>
      </c>
      <c r="I8" s="11">
        <v>55.48</v>
      </c>
      <c r="J8" s="11">
        <v>694.3</v>
      </c>
      <c r="K8" s="11">
        <v>55.512</v>
      </c>
      <c r="L8" s="11">
        <v>1091.65</v>
      </c>
      <c r="M8" s="11">
        <v>55.567</v>
      </c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8">
        <f t="shared" si="1"/>
        <v>45363</v>
      </c>
      <c r="B9" s="22">
        <v>0.3756481481468654</v>
      </c>
      <c r="C9" s="11">
        <v>55.42</v>
      </c>
      <c r="D9" s="11">
        <v>55.51</v>
      </c>
      <c r="E9" s="11">
        <v>55.3</v>
      </c>
      <c r="F9" s="11">
        <v>55.31</v>
      </c>
      <c r="G9" s="11">
        <v>55.444</v>
      </c>
      <c r="H9" s="11">
        <v>618.05</v>
      </c>
      <c r="I9" s="11">
        <v>55.348</v>
      </c>
      <c r="J9" s="11">
        <v>514.5</v>
      </c>
      <c r="K9" s="11">
        <v>55.4</v>
      </c>
      <c r="L9" s="11">
        <v>1132.55</v>
      </c>
      <c r="M9" s="11">
        <v>55.444</v>
      </c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8">
        <f t="shared" si="1"/>
        <v>45364</v>
      </c>
      <c r="B10" s="22">
        <v>0.37509259259240935</v>
      </c>
      <c r="C10" s="11">
        <v>55.55</v>
      </c>
      <c r="D10" s="11">
        <v>55.55</v>
      </c>
      <c r="E10" s="11">
        <v>55.345</v>
      </c>
      <c r="F10" s="11">
        <v>55.396</v>
      </c>
      <c r="G10" s="11">
        <v>55.412</v>
      </c>
      <c r="H10" s="11">
        <v>541.0</v>
      </c>
      <c r="I10" s="11">
        <v>55.382</v>
      </c>
      <c r="J10" s="11">
        <v>466.65</v>
      </c>
      <c r="K10" s="11">
        <v>55.398</v>
      </c>
      <c r="L10" s="11">
        <v>1007.65</v>
      </c>
      <c r="M10" s="11">
        <v>55.412</v>
      </c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8">
        <f t="shared" si="1"/>
        <v>45365</v>
      </c>
      <c r="B11" s="10">
        <v>0.3765046296296296</v>
      </c>
      <c r="C11" s="11">
        <v>55.37</v>
      </c>
      <c r="D11" s="11">
        <v>55.44</v>
      </c>
      <c r="E11" s="11">
        <v>55.36</v>
      </c>
      <c r="F11" s="11">
        <v>55.4</v>
      </c>
      <c r="G11" s="11">
        <v>55.391</v>
      </c>
      <c r="H11" s="11">
        <v>353.1</v>
      </c>
      <c r="I11" s="11">
        <v>55.398</v>
      </c>
      <c r="J11" s="11">
        <v>515.7</v>
      </c>
      <c r="K11" s="11">
        <v>55.395</v>
      </c>
      <c r="L11" s="11">
        <v>868.8</v>
      </c>
      <c r="M11" s="11">
        <v>55.391</v>
      </c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8">
        <f t="shared" si="1"/>
        <v>45366</v>
      </c>
      <c r="B12" s="10">
        <v>0.37528935185185186</v>
      </c>
      <c r="C12" s="11">
        <v>55.5</v>
      </c>
      <c r="D12" s="11">
        <v>55.6</v>
      </c>
      <c r="E12" s="11">
        <v>55.49</v>
      </c>
      <c r="F12" s="11">
        <v>55.53</v>
      </c>
      <c r="G12" s="11">
        <v>55.553</v>
      </c>
      <c r="H12" s="11">
        <v>575.75</v>
      </c>
      <c r="I12" s="11">
        <v>55.544</v>
      </c>
      <c r="J12" s="11">
        <v>625.0</v>
      </c>
      <c r="K12" s="11">
        <v>55.549</v>
      </c>
      <c r="L12" s="11">
        <v>1200.75</v>
      </c>
      <c r="M12" s="11">
        <v>55.553</v>
      </c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8">
        <f t="shared" si="1"/>
        <v>45369</v>
      </c>
      <c r="B13" s="20">
        <v>0.3751851851848187</v>
      </c>
      <c r="C13" s="11">
        <v>55.65</v>
      </c>
      <c r="D13" s="11">
        <v>55.7</v>
      </c>
      <c r="E13" s="11">
        <v>55.515</v>
      </c>
      <c r="F13" s="11">
        <v>55.58</v>
      </c>
      <c r="G13" s="11">
        <v>55.651</v>
      </c>
      <c r="H13" s="11">
        <v>510.2</v>
      </c>
      <c r="I13" s="11">
        <v>55.578</v>
      </c>
      <c r="J13" s="11">
        <v>501.55</v>
      </c>
      <c r="K13" s="11">
        <v>55.614</v>
      </c>
      <c r="L13" s="11">
        <v>1011.75</v>
      </c>
      <c r="M13" s="11">
        <v>55.651</v>
      </c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8">
        <f t="shared" si="1"/>
        <v>45370</v>
      </c>
      <c r="B14" s="22">
        <v>0.37531250000029104</v>
      </c>
      <c r="C14" s="11">
        <v>55.68</v>
      </c>
      <c r="D14" s="11">
        <v>55.95</v>
      </c>
      <c r="E14" s="11">
        <v>55.67</v>
      </c>
      <c r="F14" s="11">
        <v>55.92</v>
      </c>
      <c r="G14" s="11">
        <v>55.716</v>
      </c>
      <c r="H14" s="11">
        <v>602.3</v>
      </c>
      <c r="I14" s="11">
        <v>55.83</v>
      </c>
      <c r="J14" s="11">
        <v>708.3</v>
      </c>
      <c r="K14" s="11">
        <v>55.778</v>
      </c>
      <c r="L14" s="11">
        <v>1310.6</v>
      </c>
      <c r="M14" s="11">
        <v>55.716</v>
      </c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8">
        <f t="shared" si="1"/>
        <v>45371</v>
      </c>
      <c r="B15" s="20">
        <v>0.37581018518540077</v>
      </c>
      <c r="C15" s="11">
        <v>55.87</v>
      </c>
      <c r="D15" s="11">
        <v>56.16</v>
      </c>
      <c r="E15" s="11">
        <v>55.87</v>
      </c>
      <c r="F15" s="11">
        <v>56.13</v>
      </c>
      <c r="G15" s="11">
        <v>55.96</v>
      </c>
      <c r="H15" s="11">
        <v>803.8</v>
      </c>
      <c r="I15" s="11">
        <v>56.095</v>
      </c>
      <c r="J15" s="11">
        <v>740.5</v>
      </c>
      <c r="K15" s="11">
        <v>56.025</v>
      </c>
      <c r="L15" s="11">
        <v>1544.3</v>
      </c>
      <c r="M15" s="11">
        <v>55.96</v>
      </c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8">
        <f t="shared" si="1"/>
        <v>45372</v>
      </c>
      <c r="B16" s="10">
        <v>0.37528935185185186</v>
      </c>
      <c r="C16" s="11">
        <v>56.01</v>
      </c>
      <c r="D16" s="11">
        <v>56.075</v>
      </c>
      <c r="E16" s="11">
        <v>55.888</v>
      </c>
      <c r="F16" s="11">
        <v>56.03</v>
      </c>
      <c r="G16" s="11">
        <v>55.943</v>
      </c>
      <c r="H16" s="11">
        <v>697.6</v>
      </c>
      <c r="I16" s="11">
        <v>55.972</v>
      </c>
      <c r="J16" s="11">
        <v>621.7</v>
      </c>
      <c r="K16" s="11">
        <v>55.957</v>
      </c>
      <c r="L16" s="11">
        <v>1319.3</v>
      </c>
      <c r="M16" s="11">
        <v>55.943</v>
      </c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8">
        <f t="shared" si="1"/>
        <v>45373</v>
      </c>
      <c r="B17" s="10">
        <v>0.37538194444444445</v>
      </c>
      <c r="C17" s="11">
        <v>56.08</v>
      </c>
      <c r="D17" s="11">
        <v>56.3</v>
      </c>
      <c r="E17" s="11">
        <v>56.08</v>
      </c>
      <c r="F17" s="11">
        <v>56.27</v>
      </c>
      <c r="G17" s="11">
        <v>56.194</v>
      </c>
      <c r="H17" s="11">
        <v>1117.5</v>
      </c>
      <c r="I17" s="11">
        <v>56.196</v>
      </c>
      <c r="J17" s="11">
        <v>978.62</v>
      </c>
      <c r="K17" s="11">
        <v>56.195</v>
      </c>
      <c r="L17" s="11">
        <v>2096.12</v>
      </c>
      <c r="M17" s="11">
        <v>56.194</v>
      </c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8">
        <f t="shared" si="1"/>
        <v>45376</v>
      </c>
      <c r="B18" s="20">
        <v>0.37531250000029104</v>
      </c>
      <c r="C18" s="11">
        <v>56.37</v>
      </c>
      <c r="D18" s="11">
        <v>56.4</v>
      </c>
      <c r="E18" s="11">
        <v>56.24</v>
      </c>
      <c r="F18" s="11">
        <v>56.39</v>
      </c>
      <c r="G18" s="11">
        <v>56.311</v>
      </c>
      <c r="H18" s="11">
        <v>841.1</v>
      </c>
      <c r="I18" s="11">
        <v>56.345</v>
      </c>
      <c r="J18" s="11">
        <v>812.07</v>
      </c>
      <c r="K18" s="11">
        <v>56.328</v>
      </c>
      <c r="L18" s="11">
        <v>1653.17</v>
      </c>
      <c r="M18" s="11">
        <v>56.311</v>
      </c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8">
        <f t="shared" si="1"/>
        <v>45377</v>
      </c>
      <c r="B19" s="20">
        <v>0.3756134259274404</v>
      </c>
      <c r="C19" s="11">
        <v>56.3</v>
      </c>
      <c r="D19" s="11">
        <v>56.35</v>
      </c>
      <c r="E19" s="11">
        <v>56.222</v>
      </c>
      <c r="F19" s="11">
        <v>56.32</v>
      </c>
      <c r="G19" s="11">
        <v>56.269</v>
      </c>
      <c r="H19" s="11">
        <v>744.22</v>
      </c>
      <c r="I19" s="11">
        <v>56.292</v>
      </c>
      <c r="J19" s="11">
        <v>809.91</v>
      </c>
      <c r="K19" s="11">
        <v>56.281</v>
      </c>
      <c r="L19" s="11">
        <v>1554.11</v>
      </c>
      <c r="M19" s="11">
        <v>56.269</v>
      </c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8">
        <f t="shared" si="1"/>
        <v>45378</v>
      </c>
      <c r="B20" s="20">
        <v>0.37530092592714936</v>
      </c>
      <c r="C20" s="11">
        <v>56.28</v>
      </c>
      <c r="D20" s="11">
        <v>56.329</v>
      </c>
      <c r="E20" s="11">
        <v>56.18</v>
      </c>
      <c r="F20" s="11">
        <v>56.24</v>
      </c>
      <c r="G20" s="11">
        <v>56.27</v>
      </c>
      <c r="H20" s="11">
        <v>566.0</v>
      </c>
      <c r="I20" s="11">
        <v>56.25</v>
      </c>
      <c r="J20" s="11">
        <v>610.0</v>
      </c>
      <c r="K20" s="11">
        <v>56.26</v>
      </c>
      <c r="L20" s="11">
        <v>1176.0</v>
      </c>
      <c r="M20" s="11">
        <v>56.27</v>
      </c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>
      <c r="A21" s="8">
        <f t="shared" si="1"/>
        <v>45379</v>
      </c>
      <c r="B21" s="19" t="s">
        <v>14</v>
      </c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>
      <c r="A22" s="8">
        <f t="shared" si="1"/>
        <v>45380</v>
      </c>
      <c r="B22" s="19" t="s">
        <v>14</v>
      </c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</sheetData>
  <mergeCells count="2">
    <mergeCell ref="B21:M21"/>
    <mergeCell ref="B22:M22"/>
  </mergeCell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1.0" ySplit="3.0" topLeftCell="B4" activePane="bottomRight" state="frozen"/>
      <selection activeCell="B1" sqref="B1" pane="topRight"/>
      <selection activeCell="A4" sqref="A4" pane="bottomLeft"/>
      <selection activeCell="B4" sqref="B4" pane="bottomRight"/>
    </sheetView>
  </sheetViews>
  <sheetFormatPr customHeight="1" defaultColWidth="12.63" defaultRowHeight="15.75"/>
  <cols>
    <col customWidth="1" min="7" max="7" width="14.5"/>
    <col customWidth="1" min="9" max="9" width="14.5"/>
  </cols>
  <sheetData>
    <row r="1" hidden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idden="1">
      <c r="A2" s="3">
        <v>45017.0</v>
      </c>
      <c r="B2" s="3">
        <f>EOMONTH(A2,0)</f>
        <v>45046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5"/>
      <c r="B3" s="6" t="s">
        <v>2</v>
      </c>
      <c r="C3" s="6" t="s">
        <v>3</v>
      </c>
      <c r="D3" s="6" t="s">
        <v>4</v>
      </c>
      <c r="E3" s="6" t="s">
        <v>5</v>
      </c>
      <c r="F3" s="6" t="s">
        <v>6</v>
      </c>
      <c r="G3" s="7" t="s">
        <v>7</v>
      </c>
      <c r="H3" s="7" t="s">
        <v>8</v>
      </c>
      <c r="I3" s="7" t="s">
        <v>9</v>
      </c>
      <c r="J3" s="7" t="s">
        <v>10</v>
      </c>
      <c r="K3" s="7" t="s">
        <v>11</v>
      </c>
      <c r="L3" s="7" t="s">
        <v>12</v>
      </c>
      <c r="M3" s="7" t="s">
        <v>13</v>
      </c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8">
        <f>workday("04/01/2024",0)</f>
        <v>45383</v>
      </c>
      <c r="B4" s="22">
        <v>0.37534722222335404</v>
      </c>
      <c r="C4" s="11">
        <v>56.17</v>
      </c>
      <c r="D4" s="11">
        <v>56.27</v>
      </c>
      <c r="E4" s="11">
        <v>56.125</v>
      </c>
      <c r="F4" s="11">
        <v>56.255</v>
      </c>
      <c r="G4" s="11">
        <v>56.151</v>
      </c>
      <c r="H4" s="11">
        <v>345.15</v>
      </c>
      <c r="I4" s="11">
        <v>56.204</v>
      </c>
      <c r="J4" s="11">
        <v>502.0</v>
      </c>
      <c r="K4" s="11">
        <v>56.182</v>
      </c>
      <c r="L4" s="11">
        <v>847.15</v>
      </c>
      <c r="M4" s="11">
        <v>56.151</v>
      </c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8">
        <f t="shared" ref="A5:A25" si="1">if(weekday(A4)=6,A4+3,A4+1)</f>
        <v>45384</v>
      </c>
      <c r="B5" s="20">
        <v>0.37527777777722804</v>
      </c>
      <c r="C5" s="11">
        <v>56.35</v>
      </c>
      <c r="D5" s="11">
        <v>56.41</v>
      </c>
      <c r="E5" s="11">
        <v>56.3</v>
      </c>
      <c r="F5" s="11">
        <v>56.315</v>
      </c>
      <c r="G5" s="11">
        <v>56.364</v>
      </c>
      <c r="H5" s="11">
        <v>669.25</v>
      </c>
      <c r="I5" s="11">
        <v>56.364</v>
      </c>
      <c r="J5" s="11">
        <v>539.37</v>
      </c>
      <c r="K5" s="11">
        <v>56.364</v>
      </c>
      <c r="L5" s="11">
        <v>1208.62</v>
      </c>
      <c r="M5" s="11">
        <v>56.364</v>
      </c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8">
        <f t="shared" si="1"/>
        <v>45385</v>
      </c>
      <c r="B6" s="22">
        <v>0.3765162037052505</v>
      </c>
      <c r="C6" s="11">
        <v>56.3</v>
      </c>
      <c r="D6" s="11">
        <v>56.51</v>
      </c>
      <c r="E6" s="11">
        <v>56.3</v>
      </c>
      <c r="F6" s="11">
        <v>56.445</v>
      </c>
      <c r="G6" s="11">
        <v>56.341</v>
      </c>
      <c r="H6" s="11">
        <v>493.65</v>
      </c>
      <c r="I6" s="11">
        <v>56.433</v>
      </c>
      <c r="J6" s="11">
        <v>694.05</v>
      </c>
      <c r="K6" s="11">
        <v>56.394</v>
      </c>
      <c r="L6" s="11">
        <v>1187.7</v>
      </c>
      <c r="M6" s="11">
        <v>56.341</v>
      </c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8">
        <f t="shared" si="1"/>
        <v>45386</v>
      </c>
      <c r="B7" s="10">
        <v>0.37548611111111113</v>
      </c>
      <c r="C7" s="11">
        <v>56.35</v>
      </c>
      <c r="D7" s="11">
        <v>56.5</v>
      </c>
      <c r="E7" s="11">
        <v>56.35</v>
      </c>
      <c r="F7" s="11">
        <v>56.355</v>
      </c>
      <c r="G7" s="11">
        <v>56.391</v>
      </c>
      <c r="H7" s="11">
        <v>429.05</v>
      </c>
      <c r="I7" s="11">
        <v>56.424</v>
      </c>
      <c r="J7" s="11">
        <v>831.55</v>
      </c>
      <c r="K7" s="11">
        <v>56.413</v>
      </c>
      <c r="L7" s="11">
        <v>1260.6</v>
      </c>
      <c r="M7" s="11">
        <v>56.391</v>
      </c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8">
        <f t="shared" si="1"/>
        <v>45387</v>
      </c>
      <c r="B8" s="10">
        <v>0.3752314814814815</v>
      </c>
      <c r="C8" s="11">
        <v>56.52</v>
      </c>
      <c r="D8" s="11">
        <v>56.69</v>
      </c>
      <c r="E8" s="11">
        <v>56.46</v>
      </c>
      <c r="F8" s="11">
        <v>56.5</v>
      </c>
      <c r="G8" s="11">
        <v>56.568</v>
      </c>
      <c r="H8" s="11">
        <v>708.5</v>
      </c>
      <c r="I8" s="11">
        <v>56.58</v>
      </c>
      <c r="J8" s="11">
        <v>878.85</v>
      </c>
      <c r="K8" s="11">
        <v>56.574</v>
      </c>
      <c r="L8" s="11">
        <v>1587.35</v>
      </c>
      <c r="M8" s="11">
        <v>56.568</v>
      </c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8">
        <f t="shared" si="1"/>
        <v>45390</v>
      </c>
      <c r="B9" s="20">
        <v>0.37527777777722804</v>
      </c>
      <c r="C9" s="11">
        <v>56.7</v>
      </c>
      <c r="D9" s="11">
        <v>56.7</v>
      </c>
      <c r="E9" s="11">
        <v>56.45</v>
      </c>
      <c r="F9" s="11">
        <v>56.491</v>
      </c>
      <c r="G9" s="11">
        <v>56.596</v>
      </c>
      <c r="H9" s="11">
        <v>494.8</v>
      </c>
      <c r="I9" s="11">
        <v>56.525</v>
      </c>
      <c r="J9" s="11">
        <v>725.8</v>
      </c>
      <c r="K9" s="11">
        <v>56.554</v>
      </c>
      <c r="L9" s="11">
        <v>1220.6</v>
      </c>
      <c r="M9" s="11">
        <v>56.596</v>
      </c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8">
        <f t="shared" si="1"/>
        <v>45391</v>
      </c>
      <c r="B10" s="19" t="s">
        <v>14</v>
      </c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8">
        <f t="shared" si="1"/>
        <v>45392</v>
      </c>
      <c r="B11" s="19" t="s">
        <v>16</v>
      </c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8">
        <f t="shared" si="1"/>
        <v>45393</v>
      </c>
      <c r="B12" s="20">
        <v>0.3753703703696374</v>
      </c>
      <c r="C12" s="11">
        <v>56.53</v>
      </c>
      <c r="D12" s="11">
        <v>56.58</v>
      </c>
      <c r="E12" s="11">
        <v>56.42</v>
      </c>
      <c r="F12" s="11">
        <v>56.5</v>
      </c>
      <c r="G12" s="11">
        <v>56.509</v>
      </c>
      <c r="H12" s="11">
        <v>559.0</v>
      </c>
      <c r="I12" s="11">
        <v>56.498</v>
      </c>
      <c r="J12" s="11">
        <v>752.7</v>
      </c>
      <c r="K12" s="11">
        <v>56.503</v>
      </c>
      <c r="L12" s="11">
        <v>1311.7</v>
      </c>
      <c r="M12" s="11">
        <v>56.509</v>
      </c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8">
        <f t="shared" si="1"/>
        <v>45394</v>
      </c>
      <c r="B13" s="20">
        <v>0.37604166666642413</v>
      </c>
      <c r="C13" s="11">
        <v>56.4</v>
      </c>
      <c r="D13" s="11">
        <v>56.55</v>
      </c>
      <c r="E13" s="11">
        <v>56.39</v>
      </c>
      <c r="F13" s="11">
        <v>56.53</v>
      </c>
      <c r="G13" s="11">
        <v>56.438</v>
      </c>
      <c r="H13" s="11">
        <v>554.3</v>
      </c>
      <c r="I13" s="11">
        <v>56.502</v>
      </c>
      <c r="J13" s="11">
        <v>530.5</v>
      </c>
      <c r="K13" s="11">
        <v>56.47</v>
      </c>
      <c r="L13" s="11">
        <v>1084.8</v>
      </c>
      <c r="M13" s="11">
        <v>56.438</v>
      </c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8">
        <f t="shared" si="1"/>
        <v>45397</v>
      </c>
      <c r="B14" s="20">
        <v>0.37523148148102337</v>
      </c>
      <c r="C14" s="11">
        <v>56.65</v>
      </c>
      <c r="D14" s="11">
        <v>56.845</v>
      </c>
      <c r="E14" s="11">
        <v>56.65</v>
      </c>
      <c r="F14" s="11">
        <v>56.808</v>
      </c>
      <c r="G14" s="11">
        <v>56.731</v>
      </c>
      <c r="H14" s="11">
        <v>838.4</v>
      </c>
      <c r="I14" s="11">
        <v>56.775</v>
      </c>
      <c r="J14" s="11">
        <v>751.5</v>
      </c>
      <c r="K14" s="11">
        <v>56.752</v>
      </c>
      <c r="L14" s="11">
        <v>1589.9</v>
      </c>
      <c r="M14" s="11">
        <v>56.731</v>
      </c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8">
        <f t="shared" si="1"/>
        <v>45398</v>
      </c>
      <c r="B15" s="12">
        <v>0.3751157407407407</v>
      </c>
      <c r="C15" s="1">
        <v>56.85</v>
      </c>
      <c r="D15" s="1">
        <v>57.0</v>
      </c>
      <c r="E15" s="1">
        <v>56.85</v>
      </c>
      <c r="F15" s="1">
        <v>57.0</v>
      </c>
      <c r="G15" s="1">
        <v>56.96</v>
      </c>
      <c r="H15" s="1">
        <v>620.35</v>
      </c>
      <c r="I15" s="1">
        <v>56.984</v>
      </c>
      <c r="J15" s="1">
        <v>480.1</v>
      </c>
      <c r="K15" s="1">
        <v>56.971</v>
      </c>
      <c r="L15" s="1">
        <v>1100.45</v>
      </c>
      <c r="M15" s="1">
        <v>56.96</v>
      </c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8">
        <f t="shared" si="1"/>
        <v>45399</v>
      </c>
      <c r="B16" s="10">
        <v>0.3755439814814815</v>
      </c>
      <c r="C16" s="11">
        <v>57.1</v>
      </c>
      <c r="D16" s="11">
        <v>57.333</v>
      </c>
      <c r="E16" s="11">
        <v>57.1</v>
      </c>
      <c r="F16" s="11">
        <v>57.18</v>
      </c>
      <c r="G16" s="11">
        <v>57.184</v>
      </c>
      <c r="H16" s="11">
        <v>858.8</v>
      </c>
      <c r="I16" s="11">
        <v>57.218</v>
      </c>
      <c r="J16" s="11">
        <v>1064.0</v>
      </c>
      <c r="K16" s="11">
        <v>57.203</v>
      </c>
      <c r="L16" s="11">
        <v>1922.8</v>
      </c>
      <c r="M16" s="11">
        <v>57.184</v>
      </c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8">
        <f t="shared" si="1"/>
        <v>45400</v>
      </c>
      <c r="B17" s="20">
        <v>0.37526620370408637</v>
      </c>
      <c r="C17" s="11">
        <v>57.15</v>
      </c>
      <c r="D17" s="11">
        <v>57.24</v>
      </c>
      <c r="E17" s="11">
        <v>57.01</v>
      </c>
      <c r="F17" s="11">
        <v>57.19</v>
      </c>
      <c r="G17" s="11">
        <v>57.063</v>
      </c>
      <c r="H17" s="11">
        <v>859.7</v>
      </c>
      <c r="I17" s="11">
        <v>57.125</v>
      </c>
      <c r="J17" s="11">
        <v>938.85</v>
      </c>
      <c r="K17" s="11">
        <v>57.095</v>
      </c>
      <c r="L17" s="11">
        <v>1798.55</v>
      </c>
      <c r="M17" s="11">
        <v>57.063</v>
      </c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8">
        <f t="shared" si="1"/>
        <v>45401</v>
      </c>
      <c r="B18" s="12">
        <v>0.3754050925925926</v>
      </c>
      <c r="C18" s="1">
        <v>57.35</v>
      </c>
      <c r="D18" s="1">
        <v>57.655</v>
      </c>
      <c r="E18" s="1">
        <v>57.32</v>
      </c>
      <c r="F18" s="1">
        <v>57.65</v>
      </c>
      <c r="G18" s="1">
        <v>57.515</v>
      </c>
      <c r="H18" s="1">
        <v>1093.5</v>
      </c>
      <c r="I18" s="1">
        <v>57.57</v>
      </c>
      <c r="J18" s="1">
        <v>753.14</v>
      </c>
      <c r="K18" s="1">
        <v>57.538</v>
      </c>
      <c r="L18" s="1">
        <v>1846.64</v>
      </c>
      <c r="M18" s="1">
        <v>57.515</v>
      </c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8">
        <f t="shared" si="1"/>
        <v>45404</v>
      </c>
      <c r="B19" s="20">
        <v>0.37527777777722804</v>
      </c>
      <c r="C19" s="11">
        <v>57.555</v>
      </c>
      <c r="D19" s="11">
        <v>57.6</v>
      </c>
      <c r="E19" s="11">
        <v>57.41</v>
      </c>
      <c r="F19" s="11">
        <v>57.54</v>
      </c>
      <c r="G19" s="11">
        <v>57.542</v>
      </c>
      <c r="H19" s="11">
        <v>482.55</v>
      </c>
      <c r="I19" s="11">
        <v>57.494</v>
      </c>
      <c r="J19" s="11">
        <v>672.5</v>
      </c>
      <c r="K19" s="11">
        <v>57.514</v>
      </c>
      <c r="L19" s="11">
        <v>1155.05</v>
      </c>
      <c r="M19" s="11">
        <v>57.542</v>
      </c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8">
        <f t="shared" si="1"/>
        <v>45405</v>
      </c>
      <c r="B20" s="12">
        <v>0.37581018518518516</v>
      </c>
      <c r="C20" s="1">
        <v>57.5</v>
      </c>
      <c r="D20" s="1">
        <v>57.51</v>
      </c>
      <c r="E20" s="1">
        <v>57.39</v>
      </c>
      <c r="F20" s="1">
        <v>57.51</v>
      </c>
      <c r="G20" s="1">
        <v>57.434</v>
      </c>
      <c r="H20" s="1">
        <v>625.6</v>
      </c>
      <c r="I20" s="1">
        <v>57.465</v>
      </c>
      <c r="J20" s="1">
        <v>550.36</v>
      </c>
      <c r="K20" s="1">
        <v>57.449</v>
      </c>
      <c r="L20" s="1">
        <v>1175.96</v>
      </c>
      <c r="M20" s="1">
        <v>57.434</v>
      </c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>
      <c r="A21" s="8">
        <f t="shared" si="1"/>
        <v>45406</v>
      </c>
      <c r="B21" s="12">
        <v>0.3752314814814815</v>
      </c>
      <c r="C21" s="1">
        <v>57.4</v>
      </c>
      <c r="D21" s="1">
        <v>57.575</v>
      </c>
      <c r="E21" s="1">
        <v>57.31</v>
      </c>
      <c r="F21" s="1">
        <v>57.55</v>
      </c>
      <c r="G21" s="1">
        <v>57.367</v>
      </c>
      <c r="H21" s="1">
        <v>669.95</v>
      </c>
      <c r="I21" s="1">
        <v>57.449</v>
      </c>
      <c r="J21" s="1">
        <v>708.15</v>
      </c>
      <c r="K21" s="1">
        <v>57.409</v>
      </c>
      <c r="L21" s="1">
        <v>1378.1</v>
      </c>
      <c r="M21" s="1">
        <v>57.367</v>
      </c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>
      <c r="A22" s="8">
        <f t="shared" si="1"/>
        <v>45407</v>
      </c>
      <c r="B22" s="12">
        <v>0.37505787037037036</v>
      </c>
      <c r="C22" s="1">
        <v>57.75</v>
      </c>
      <c r="D22" s="1">
        <v>57.96</v>
      </c>
      <c r="E22" s="1">
        <v>57.75</v>
      </c>
      <c r="F22" s="1">
        <v>57.78</v>
      </c>
      <c r="G22" s="1">
        <v>57.876</v>
      </c>
      <c r="H22" s="1">
        <v>806.8</v>
      </c>
      <c r="I22" s="1">
        <v>57.861</v>
      </c>
      <c r="J22" s="1">
        <v>621.5</v>
      </c>
      <c r="K22" s="1">
        <v>57.869</v>
      </c>
      <c r="L22" s="1">
        <v>1428.3</v>
      </c>
      <c r="M22" s="1">
        <v>57.876</v>
      </c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>
      <c r="A23" s="8">
        <f t="shared" si="1"/>
        <v>45408</v>
      </c>
      <c r="B23" s="10">
        <v>0.3754166666666667</v>
      </c>
      <c r="C23" s="11">
        <v>57.73</v>
      </c>
      <c r="D23" s="11">
        <v>57.88</v>
      </c>
      <c r="E23" s="11">
        <v>57.65</v>
      </c>
      <c r="F23" s="11">
        <v>57.71</v>
      </c>
      <c r="G23" s="11">
        <v>57.843</v>
      </c>
      <c r="H23" s="11">
        <v>838.8</v>
      </c>
      <c r="I23" s="11">
        <v>57.759</v>
      </c>
      <c r="J23" s="11">
        <v>847.75</v>
      </c>
      <c r="K23" s="11">
        <v>57.8</v>
      </c>
      <c r="L23" s="11">
        <v>1686.55</v>
      </c>
      <c r="M23" s="11">
        <v>57.843</v>
      </c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>
      <c r="A24" s="8">
        <f t="shared" si="1"/>
        <v>45411</v>
      </c>
      <c r="B24" s="10">
        <v>0.3776967592592593</v>
      </c>
      <c r="C24" s="11">
        <v>57.75</v>
      </c>
      <c r="D24" s="11">
        <v>57.77</v>
      </c>
      <c r="E24" s="11">
        <v>57.6</v>
      </c>
      <c r="F24" s="11">
        <v>57.675</v>
      </c>
      <c r="G24" s="11">
        <v>57.713</v>
      </c>
      <c r="H24" s="11">
        <v>684.65</v>
      </c>
      <c r="I24" s="11">
        <v>57.684</v>
      </c>
      <c r="J24" s="11">
        <v>771.6</v>
      </c>
      <c r="K24" s="11">
        <v>57.697</v>
      </c>
      <c r="L24" s="11">
        <v>1456.25</v>
      </c>
      <c r="M24" s="11">
        <v>57.713</v>
      </c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>
      <c r="A25" s="8">
        <f t="shared" si="1"/>
        <v>45412</v>
      </c>
      <c r="B25" s="12">
        <v>0.3752083333333333</v>
      </c>
      <c r="C25" s="1">
        <v>57.6</v>
      </c>
      <c r="D25" s="1">
        <v>57.77</v>
      </c>
      <c r="E25" s="1">
        <v>57.45</v>
      </c>
      <c r="F25" s="1">
        <v>57.76</v>
      </c>
      <c r="G25" s="1">
        <v>57.53</v>
      </c>
      <c r="H25" s="1">
        <v>975.5</v>
      </c>
      <c r="I25" s="1">
        <v>57.639</v>
      </c>
      <c r="J25" s="1">
        <v>915.9</v>
      </c>
      <c r="K25" s="1">
        <v>57.583</v>
      </c>
      <c r="L25" s="1">
        <v>1891.4</v>
      </c>
      <c r="M25" s="1">
        <v>57.53</v>
      </c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>
      <c r="A26" s="8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2">
    <mergeCell ref="B10:M10"/>
    <mergeCell ref="B11:M11"/>
  </mergeCells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1.0" ySplit="3.0" topLeftCell="B4" activePane="bottomRight" state="frozen"/>
      <selection activeCell="B1" sqref="B1" pane="topRight"/>
      <selection activeCell="A4" sqref="A4" pane="bottomLeft"/>
      <selection activeCell="B4" sqref="B4" pane="bottomRight"/>
    </sheetView>
  </sheetViews>
  <sheetFormatPr customHeight="1" defaultColWidth="12.63" defaultRowHeight="15.75"/>
  <cols>
    <col customWidth="1" min="7" max="7" width="14.5"/>
    <col customWidth="1" min="9" max="9" width="14.5"/>
  </cols>
  <sheetData>
    <row r="1" hidden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idden="1">
      <c r="A2" s="3">
        <v>45413.0</v>
      </c>
      <c r="B2" s="3">
        <f>EOMONTH(A2,0)</f>
        <v>45443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3"/>
      <c r="B3" s="6" t="s">
        <v>2</v>
      </c>
      <c r="C3" s="6" t="s">
        <v>3</v>
      </c>
      <c r="D3" s="6" t="s">
        <v>4</v>
      </c>
      <c r="E3" s="6" t="s">
        <v>5</v>
      </c>
      <c r="F3" s="6" t="s">
        <v>6</v>
      </c>
      <c r="G3" s="7" t="s">
        <v>7</v>
      </c>
      <c r="H3" s="7" t="s">
        <v>8</v>
      </c>
      <c r="I3" s="7" t="s">
        <v>9</v>
      </c>
      <c r="J3" s="7" t="s">
        <v>10</v>
      </c>
      <c r="K3" s="7" t="s">
        <v>11</v>
      </c>
      <c r="L3" s="7" t="s">
        <v>12</v>
      </c>
      <c r="M3" s="7" t="s">
        <v>13</v>
      </c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8">
        <f>workday("05/01/2024",0)</f>
        <v>45413</v>
      </c>
      <c r="B4" s="24" t="s">
        <v>14</v>
      </c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8">
        <f t="shared" ref="A5:A26" si="1">if(weekday(A4)=6,A4+3,A4+1)</f>
        <v>45414</v>
      </c>
      <c r="B5" s="10">
        <v>0.3752083333333333</v>
      </c>
      <c r="C5" s="25">
        <v>57.7</v>
      </c>
      <c r="D5" s="25">
        <v>57.74</v>
      </c>
      <c r="E5" s="25">
        <v>57.435</v>
      </c>
      <c r="F5" s="25">
        <v>57.535</v>
      </c>
      <c r="G5" s="25">
        <v>57.635</v>
      </c>
      <c r="H5" s="25">
        <v>704.2</v>
      </c>
      <c r="I5" s="25">
        <v>57.542</v>
      </c>
      <c r="J5" s="25">
        <v>838.5</v>
      </c>
      <c r="K5" s="25">
        <v>57.584</v>
      </c>
      <c r="L5" s="25">
        <v>1542.7</v>
      </c>
      <c r="M5" s="25">
        <v>57.635</v>
      </c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8">
        <f t="shared" si="1"/>
        <v>45415</v>
      </c>
      <c r="B6" s="10">
        <v>0.37537037037037035</v>
      </c>
      <c r="C6" s="11">
        <v>57.4</v>
      </c>
      <c r="D6" s="11">
        <v>57.5</v>
      </c>
      <c r="E6" s="11">
        <v>57.345</v>
      </c>
      <c r="F6" s="11">
        <v>57.345</v>
      </c>
      <c r="G6" s="11">
        <v>57.403</v>
      </c>
      <c r="H6" s="11">
        <v>805.8</v>
      </c>
      <c r="I6" s="11">
        <v>57.423</v>
      </c>
      <c r="J6" s="11">
        <v>605.3</v>
      </c>
      <c r="K6" s="11">
        <v>57.411</v>
      </c>
      <c r="L6" s="11">
        <v>1411.1</v>
      </c>
      <c r="M6" s="11">
        <v>57.403</v>
      </c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8">
        <f t="shared" si="1"/>
        <v>45418</v>
      </c>
      <c r="B7" s="10">
        <v>0.37519675925925927</v>
      </c>
      <c r="C7" s="11">
        <v>57.2</v>
      </c>
      <c r="D7" s="11">
        <v>57.28</v>
      </c>
      <c r="E7" s="11">
        <v>57.1</v>
      </c>
      <c r="F7" s="11">
        <v>57.22</v>
      </c>
      <c r="G7" s="11">
        <v>57.184</v>
      </c>
      <c r="H7" s="11">
        <v>642.0</v>
      </c>
      <c r="I7" s="11">
        <v>57.226</v>
      </c>
      <c r="J7" s="11">
        <v>394.9</v>
      </c>
      <c r="K7" s="11">
        <v>57.2</v>
      </c>
      <c r="L7" s="11">
        <v>1036.9</v>
      </c>
      <c r="M7" s="11">
        <v>57.184</v>
      </c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8">
        <f t="shared" si="1"/>
        <v>45419</v>
      </c>
      <c r="B8" s="10">
        <v>0.37625</v>
      </c>
      <c r="C8" s="11">
        <v>57.27</v>
      </c>
      <c r="D8" s="11">
        <v>57.29</v>
      </c>
      <c r="E8" s="11">
        <v>57.21</v>
      </c>
      <c r="F8" s="11">
        <v>57.221</v>
      </c>
      <c r="G8" s="11">
        <v>57.244</v>
      </c>
      <c r="H8" s="11">
        <v>612.5</v>
      </c>
      <c r="I8" s="11">
        <v>57.248</v>
      </c>
      <c r="J8" s="11">
        <v>559.0</v>
      </c>
      <c r="K8" s="11">
        <v>57.246</v>
      </c>
      <c r="L8" s="11">
        <v>1171.5</v>
      </c>
      <c r="M8" s="11">
        <v>57.244</v>
      </c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8">
        <f t="shared" si="1"/>
        <v>45420</v>
      </c>
      <c r="B9" s="10">
        <v>0.37559027777777776</v>
      </c>
      <c r="C9" s="11">
        <v>57.35</v>
      </c>
      <c r="D9" s="11">
        <v>57.475</v>
      </c>
      <c r="E9" s="11">
        <v>57.35</v>
      </c>
      <c r="F9" s="11">
        <v>57.385</v>
      </c>
      <c r="G9" s="11">
        <v>57.406</v>
      </c>
      <c r="H9" s="11">
        <v>584.2</v>
      </c>
      <c r="I9" s="11">
        <v>57.408</v>
      </c>
      <c r="J9" s="11">
        <v>574.0</v>
      </c>
      <c r="K9" s="11">
        <v>57.407</v>
      </c>
      <c r="L9" s="11">
        <v>1158.2</v>
      </c>
      <c r="M9" s="11">
        <v>57.406</v>
      </c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8">
        <f t="shared" si="1"/>
        <v>45421</v>
      </c>
      <c r="B10" s="10">
        <v>0.37516203703703704</v>
      </c>
      <c r="C10" s="11">
        <v>57.44</v>
      </c>
      <c r="D10" s="11">
        <v>57.45</v>
      </c>
      <c r="E10" s="11">
        <v>57.33</v>
      </c>
      <c r="F10" s="11">
        <v>57.38</v>
      </c>
      <c r="G10" s="11">
        <v>57.399</v>
      </c>
      <c r="H10" s="11">
        <v>520.8</v>
      </c>
      <c r="I10" s="11">
        <v>57.369</v>
      </c>
      <c r="J10" s="11">
        <v>577.0</v>
      </c>
      <c r="K10" s="11">
        <v>57.383</v>
      </c>
      <c r="L10" s="11">
        <v>1097.8</v>
      </c>
      <c r="M10" s="11">
        <v>57.399</v>
      </c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8">
        <f t="shared" si="1"/>
        <v>45422</v>
      </c>
      <c r="B11" s="10">
        <v>0.3754398148148148</v>
      </c>
      <c r="C11" s="11">
        <v>57.3</v>
      </c>
      <c r="D11" s="11">
        <v>57.44</v>
      </c>
      <c r="E11" s="11">
        <v>57.255</v>
      </c>
      <c r="F11" s="11">
        <v>57.42</v>
      </c>
      <c r="G11" s="11">
        <v>57.296</v>
      </c>
      <c r="H11" s="11">
        <v>524.5</v>
      </c>
      <c r="I11" s="11">
        <v>57.345</v>
      </c>
      <c r="J11" s="11">
        <v>504.5</v>
      </c>
      <c r="K11" s="11">
        <v>57.32</v>
      </c>
      <c r="L11" s="11">
        <v>1029.0</v>
      </c>
      <c r="M11" s="11">
        <v>57.296</v>
      </c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8">
        <f t="shared" si="1"/>
        <v>45425</v>
      </c>
      <c r="B12" s="10">
        <v>0.3755324074074074</v>
      </c>
      <c r="C12" s="11">
        <v>57.63</v>
      </c>
      <c r="D12" s="11">
        <v>57.87</v>
      </c>
      <c r="E12" s="11">
        <v>57.59</v>
      </c>
      <c r="F12" s="11">
        <v>57.86</v>
      </c>
      <c r="G12" s="11">
        <v>57.66</v>
      </c>
      <c r="H12" s="11">
        <v>482.0</v>
      </c>
      <c r="I12" s="11">
        <v>57.785</v>
      </c>
      <c r="J12" s="11">
        <v>650.0</v>
      </c>
      <c r="K12" s="11">
        <v>57.732</v>
      </c>
      <c r="L12" s="11">
        <v>1132.0</v>
      </c>
      <c r="M12" s="11">
        <v>57.66</v>
      </c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8">
        <f t="shared" si="1"/>
        <v>45426</v>
      </c>
      <c r="B13" s="10">
        <v>0.37539351851851854</v>
      </c>
      <c r="C13" s="11">
        <v>57.85</v>
      </c>
      <c r="D13" s="11">
        <v>57.89</v>
      </c>
      <c r="E13" s="11">
        <v>57.8</v>
      </c>
      <c r="F13" s="11">
        <v>57.84</v>
      </c>
      <c r="G13" s="11">
        <v>57.864</v>
      </c>
      <c r="H13" s="11">
        <v>504.5</v>
      </c>
      <c r="I13" s="11">
        <v>57.841</v>
      </c>
      <c r="J13" s="11">
        <v>630.85</v>
      </c>
      <c r="K13" s="11">
        <v>57.851</v>
      </c>
      <c r="L13" s="11">
        <v>1135.35</v>
      </c>
      <c r="M13" s="11">
        <v>57.864</v>
      </c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8">
        <f t="shared" si="1"/>
        <v>45427</v>
      </c>
      <c r="B14" s="10">
        <v>0.37515046296296295</v>
      </c>
      <c r="C14" s="11">
        <v>57.71</v>
      </c>
      <c r="D14" s="11">
        <v>57.74</v>
      </c>
      <c r="E14" s="11">
        <v>57.505</v>
      </c>
      <c r="F14" s="11">
        <v>57.505</v>
      </c>
      <c r="G14" s="11">
        <v>57.678</v>
      </c>
      <c r="H14" s="11">
        <v>594.5</v>
      </c>
      <c r="I14" s="11">
        <v>57.595</v>
      </c>
      <c r="J14" s="11">
        <v>677.5</v>
      </c>
      <c r="K14" s="11">
        <v>57.634</v>
      </c>
      <c r="L14" s="11">
        <v>1272.0</v>
      </c>
      <c r="M14" s="11">
        <v>57.678</v>
      </c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8">
        <f t="shared" si="1"/>
        <v>45428</v>
      </c>
      <c r="B15" s="10">
        <v>0.37519675925925927</v>
      </c>
      <c r="C15" s="11">
        <v>57.35</v>
      </c>
      <c r="D15" s="11">
        <v>57.48</v>
      </c>
      <c r="E15" s="11">
        <v>57.24</v>
      </c>
      <c r="F15" s="11">
        <v>57.465</v>
      </c>
      <c r="G15" s="11">
        <v>57.355</v>
      </c>
      <c r="H15" s="11">
        <v>807.3</v>
      </c>
      <c r="I15" s="11">
        <v>57.36</v>
      </c>
      <c r="J15" s="11">
        <v>953.0</v>
      </c>
      <c r="K15" s="11">
        <v>57.358</v>
      </c>
      <c r="L15" s="11">
        <v>1760.3</v>
      </c>
      <c r="M15" s="11">
        <v>57.355</v>
      </c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8">
        <f t="shared" si="1"/>
        <v>45429</v>
      </c>
      <c r="B16" s="10">
        <v>0.37667824074074074</v>
      </c>
      <c r="C16" s="11">
        <v>57.53</v>
      </c>
      <c r="D16" s="11">
        <v>57.75</v>
      </c>
      <c r="E16" s="11">
        <v>57.53</v>
      </c>
      <c r="F16" s="11">
        <v>57.62</v>
      </c>
      <c r="G16" s="11">
        <v>57.65</v>
      </c>
      <c r="H16" s="11">
        <v>963.0</v>
      </c>
      <c r="I16" s="11">
        <v>57.635</v>
      </c>
      <c r="J16" s="11">
        <v>794.48</v>
      </c>
      <c r="K16" s="11">
        <v>57.643</v>
      </c>
      <c r="L16" s="11">
        <v>1757.48</v>
      </c>
      <c r="M16" s="11">
        <v>57.65</v>
      </c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8">
        <f t="shared" si="1"/>
        <v>45432</v>
      </c>
      <c r="B17" s="10">
        <v>0.3768634259259259</v>
      </c>
      <c r="C17" s="11">
        <v>57.68</v>
      </c>
      <c r="D17" s="11">
        <v>57.9</v>
      </c>
      <c r="E17" s="11">
        <v>57.68</v>
      </c>
      <c r="F17" s="11">
        <v>57.9</v>
      </c>
      <c r="G17" s="11">
        <v>57.747</v>
      </c>
      <c r="H17" s="11">
        <v>581.5</v>
      </c>
      <c r="I17" s="11">
        <v>57.778</v>
      </c>
      <c r="J17" s="11">
        <v>625.0</v>
      </c>
      <c r="K17" s="11">
        <v>57.763</v>
      </c>
      <c r="L17" s="11">
        <v>1206.5</v>
      </c>
      <c r="M17" s="11">
        <v>57.747</v>
      </c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8">
        <f t="shared" si="1"/>
        <v>45433</v>
      </c>
      <c r="B18" s="10">
        <v>0.3764351851851852</v>
      </c>
      <c r="C18" s="11">
        <v>57.97</v>
      </c>
      <c r="D18" s="11">
        <v>58.28</v>
      </c>
      <c r="E18" s="11">
        <v>57.97</v>
      </c>
      <c r="F18" s="11">
        <v>58.27</v>
      </c>
      <c r="G18" s="11">
        <v>58.087</v>
      </c>
      <c r="H18" s="11">
        <v>988.35</v>
      </c>
      <c r="I18" s="11">
        <v>58.169</v>
      </c>
      <c r="J18" s="11">
        <v>631.65</v>
      </c>
      <c r="K18" s="11">
        <v>58.119</v>
      </c>
      <c r="L18" s="11">
        <v>1620.0</v>
      </c>
      <c r="M18" s="11">
        <v>58.087</v>
      </c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8">
        <f t="shared" si="1"/>
        <v>45434</v>
      </c>
      <c r="B19" s="10">
        <v>0.3751157407407407</v>
      </c>
      <c r="C19" s="11">
        <v>58.15</v>
      </c>
      <c r="D19" s="11">
        <v>58.235</v>
      </c>
      <c r="E19" s="11">
        <v>58.06</v>
      </c>
      <c r="F19" s="11">
        <v>58.06</v>
      </c>
      <c r="G19" s="11">
        <v>58.175</v>
      </c>
      <c r="H19" s="11">
        <v>735.91</v>
      </c>
      <c r="I19" s="11">
        <v>58.147</v>
      </c>
      <c r="J19" s="11">
        <v>556.71</v>
      </c>
      <c r="K19" s="11">
        <v>58.163</v>
      </c>
      <c r="L19" s="11">
        <v>1292.62</v>
      </c>
      <c r="M19" s="11">
        <v>58.175</v>
      </c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8">
        <f t="shared" si="1"/>
        <v>45435</v>
      </c>
      <c r="B20" s="10">
        <v>0.3752314814814815</v>
      </c>
      <c r="C20" s="11">
        <v>58.15</v>
      </c>
      <c r="D20" s="11">
        <v>58.3</v>
      </c>
      <c r="E20" s="11">
        <v>58.13</v>
      </c>
      <c r="F20" s="11">
        <v>58.13</v>
      </c>
      <c r="G20" s="11">
        <v>58.247</v>
      </c>
      <c r="H20" s="11">
        <v>628.95</v>
      </c>
      <c r="I20" s="11">
        <v>58.183</v>
      </c>
      <c r="J20" s="11">
        <v>636.05</v>
      </c>
      <c r="K20" s="11">
        <v>58.215</v>
      </c>
      <c r="L20" s="11">
        <v>1265.0</v>
      </c>
      <c r="M20" s="11">
        <v>58.247</v>
      </c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>
      <c r="A21" s="8">
        <f t="shared" si="1"/>
        <v>45436</v>
      </c>
      <c r="B21" s="10">
        <v>0.37517361111111114</v>
      </c>
      <c r="C21" s="11">
        <v>58.3</v>
      </c>
      <c r="D21" s="11">
        <v>58.3</v>
      </c>
      <c r="E21" s="11">
        <v>58.09</v>
      </c>
      <c r="F21" s="11">
        <v>58.19</v>
      </c>
      <c r="G21" s="11">
        <v>58.214</v>
      </c>
      <c r="H21" s="11">
        <v>737.75</v>
      </c>
      <c r="I21" s="11">
        <v>58.163</v>
      </c>
      <c r="J21" s="11">
        <v>643.8</v>
      </c>
      <c r="K21" s="11">
        <v>58.191</v>
      </c>
      <c r="L21" s="11">
        <v>1381.55</v>
      </c>
      <c r="M21" s="11">
        <v>58.214</v>
      </c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>
      <c r="A22" s="8">
        <f t="shared" si="1"/>
        <v>45439</v>
      </c>
      <c r="B22" s="10">
        <v>0.37592592592592594</v>
      </c>
      <c r="C22" s="11">
        <v>58.18</v>
      </c>
      <c r="D22" s="11">
        <v>58.2</v>
      </c>
      <c r="E22" s="11">
        <v>58.06</v>
      </c>
      <c r="F22" s="11">
        <v>58.11</v>
      </c>
      <c r="G22" s="11">
        <v>58.095</v>
      </c>
      <c r="H22" s="11">
        <v>390.5</v>
      </c>
      <c r="I22" s="11">
        <v>58.091</v>
      </c>
      <c r="J22" s="11">
        <v>401.0</v>
      </c>
      <c r="K22" s="11">
        <v>58.093</v>
      </c>
      <c r="L22" s="11">
        <v>791.5</v>
      </c>
      <c r="M22" s="11">
        <v>58.095</v>
      </c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>
      <c r="A23" s="8">
        <f t="shared" si="1"/>
        <v>45440</v>
      </c>
      <c r="B23" s="10">
        <v>0.3752662037037037</v>
      </c>
      <c r="C23" s="11">
        <v>58.07</v>
      </c>
      <c r="D23" s="11">
        <v>58.07</v>
      </c>
      <c r="E23" s="11">
        <v>57.9</v>
      </c>
      <c r="F23" s="11">
        <v>57.97</v>
      </c>
      <c r="G23" s="11">
        <v>57.966</v>
      </c>
      <c r="H23" s="11">
        <v>838.7</v>
      </c>
      <c r="I23" s="11">
        <v>57.943</v>
      </c>
      <c r="J23" s="11">
        <v>405.68</v>
      </c>
      <c r="K23" s="11">
        <v>57.959</v>
      </c>
      <c r="L23" s="11">
        <v>1244.38</v>
      </c>
      <c r="M23" s="11">
        <v>57.966</v>
      </c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>
      <c r="A24" s="8">
        <f t="shared" si="1"/>
        <v>45441</v>
      </c>
      <c r="B24" s="10">
        <v>0.3750810185185185</v>
      </c>
      <c r="C24" s="11">
        <v>58.07</v>
      </c>
      <c r="D24" s="11">
        <v>58.51</v>
      </c>
      <c r="E24" s="11">
        <v>58.07</v>
      </c>
      <c r="F24" s="11">
        <v>58.42</v>
      </c>
      <c r="G24" s="11">
        <v>58.188</v>
      </c>
      <c r="H24" s="11">
        <v>694.7</v>
      </c>
      <c r="I24" s="11">
        <v>58.382</v>
      </c>
      <c r="J24" s="11">
        <v>705.05</v>
      </c>
      <c r="K24" s="11">
        <v>58.286</v>
      </c>
      <c r="L24" s="11">
        <v>1399.75</v>
      </c>
      <c r="M24" s="11">
        <v>58.188</v>
      </c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>
      <c r="A25" s="8">
        <f t="shared" si="1"/>
        <v>45442</v>
      </c>
      <c r="B25" s="10">
        <v>0.3750347222222222</v>
      </c>
      <c r="C25" s="11">
        <v>58.5</v>
      </c>
      <c r="D25" s="11">
        <v>58.73</v>
      </c>
      <c r="E25" s="11">
        <v>58.5</v>
      </c>
      <c r="F25" s="11">
        <v>58.635</v>
      </c>
      <c r="G25" s="11">
        <v>58.602</v>
      </c>
      <c r="H25" s="11">
        <v>749.65</v>
      </c>
      <c r="I25" s="11">
        <v>58.64</v>
      </c>
      <c r="J25" s="11">
        <v>637.5</v>
      </c>
      <c r="K25" s="11">
        <v>58.62</v>
      </c>
      <c r="L25" s="11">
        <v>1387.15</v>
      </c>
      <c r="M25" s="11">
        <v>58.602</v>
      </c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>
      <c r="A26" s="8">
        <f t="shared" si="1"/>
        <v>45443</v>
      </c>
      <c r="B26" s="10">
        <v>0.3753472222222222</v>
      </c>
      <c r="C26" s="11">
        <v>58.53</v>
      </c>
      <c r="D26" s="11">
        <v>58.59</v>
      </c>
      <c r="E26" s="11">
        <v>58.465</v>
      </c>
      <c r="F26" s="11">
        <v>58.51</v>
      </c>
      <c r="G26" s="11">
        <v>58.513</v>
      </c>
      <c r="H26" s="11">
        <v>799.1</v>
      </c>
      <c r="I26" s="11">
        <v>58.536</v>
      </c>
      <c r="J26" s="11">
        <v>747.8</v>
      </c>
      <c r="K26" s="11">
        <v>58.524</v>
      </c>
      <c r="L26" s="11">
        <v>1546.9</v>
      </c>
      <c r="M26" s="11">
        <v>58.513</v>
      </c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>
      <c r="A27" s="8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1">
    <mergeCell ref="B4:M4"/>
  </mergeCell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1.0" ySplit="3.0" topLeftCell="B4" activePane="bottomRight" state="frozen"/>
      <selection activeCell="B1" sqref="B1" pane="topRight"/>
      <selection activeCell="A4" sqref="A4" pane="bottomLeft"/>
      <selection activeCell="B4" sqref="B4" pane="bottomRight"/>
    </sheetView>
  </sheetViews>
  <sheetFormatPr customHeight="1" defaultColWidth="12.63" defaultRowHeight="15.75"/>
  <cols>
    <col customWidth="1" min="2" max="2" width="23.0"/>
    <col customWidth="1" min="7" max="7" width="14.5"/>
    <col customWidth="1" min="9" max="9" width="14.5"/>
  </cols>
  <sheetData>
    <row r="1" hidden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idden="1">
      <c r="A2" s="26">
        <v>45444.0</v>
      </c>
      <c r="B2" s="3">
        <f>EOMONTH(A2,0)</f>
        <v>45473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5"/>
      <c r="B3" s="6" t="s">
        <v>2</v>
      </c>
      <c r="C3" s="6" t="s">
        <v>3</v>
      </c>
      <c r="D3" s="6" t="s">
        <v>4</v>
      </c>
      <c r="E3" s="6" t="s">
        <v>5</v>
      </c>
      <c r="F3" s="6" t="s">
        <v>6</v>
      </c>
      <c r="G3" s="7" t="s">
        <v>7</v>
      </c>
      <c r="H3" s="7" t="s">
        <v>8</v>
      </c>
      <c r="I3" s="7" t="s">
        <v>9</v>
      </c>
      <c r="J3" s="7" t="s">
        <v>10</v>
      </c>
      <c r="K3" s="7" t="s">
        <v>11</v>
      </c>
      <c r="L3" s="7" t="s">
        <v>12</v>
      </c>
      <c r="M3" s="7" t="s">
        <v>13</v>
      </c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idden="1">
      <c r="A4" s="18">
        <f>workday("06/01/2024",0)</f>
        <v>45444</v>
      </c>
      <c r="B4" s="10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idden="1">
      <c r="A5" s="8">
        <f t="shared" ref="A5:A7" si="1">if(weekday(A4)=6,A4+3,A4+1)</f>
        <v>45445</v>
      </c>
      <c r="B5" s="10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8">
        <f t="shared" si="1"/>
        <v>45446</v>
      </c>
      <c r="B6" s="10">
        <v>0.37519675925925927</v>
      </c>
      <c r="C6" s="11">
        <v>58.47</v>
      </c>
      <c r="D6" s="11">
        <v>58.7</v>
      </c>
      <c r="E6" s="11">
        <v>58.41</v>
      </c>
      <c r="F6" s="11">
        <v>58.68</v>
      </c>
      <c r="G6" s="11">
        <v>58.477</v>
      </c>
      <c r="H6" s="11">
        <v>646.99</v>
      </c>
      <c r="I6" s="11">
        <v>58.585</v>
      </c>
      <c r="J6" s="11">
        <v>668.2</v>
      </c>
      <c r="K6" s="11">
        <v>58.532</v>
      </c>
      <c r="L6" s="11">
        <v>1315.19</v>
      </c>
      <c r="M6" s="11">
        <v>58.477</v>
      </c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8">
        <f t="shared" si="1"/>
        <v>45447</v>
      </c>
      <c r="B7" s="10">
        <v>0.3761921296296296</v>
      </c>
      <c r="C7" s="11">
        <v>58.62</v>
      </c>
      <c r="D7" s="11">
        <v>58.75</v>
      </c>
      <c r="E7" s="11">
        <v>58.58</v>
      </c>
      <c r="F7" s="11">
        <v>58.71</v>
      </c>
      <c r="G7" s="11">
        <v>58.638</v>
      </c>
      <c r="H7" s="11">
        <v>673.6</v>
      </c>
      <c r="I7" s="11">
        <v>58.726</v>
      </c>
      <c r="J7" s="11">
        <v>644.0</v>
      </c>
      <c r="K7" s="11">
        <v>58.681</v>
      </c>
      <c r="L7" s="11">
        <v>1317.6</v>
      </c>
      <c r="M7" s="11">
        <v>58.638</v>
      </c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7" t="s">
        <v>17</v>
      </c>
      <c r="B8" s="10">
        <v>0.375</v>
      </c>
      <c r="C8" s="11">
        <v>58.8</v>
      </c>
      <c r="D8" s="11">
        <v>58.8</v>
      </c>
      <c r="E8" s="11">
        <v>58.65</v>
      </c>
      <c r="F8" s="11">
        <v>58.78</v>
      </c>
      <c r="G8" s="11">
        <v>58.728</v>
      </c>
      <c r="H8" s="11">
        <v>718.7</v>
      </c>
      <c r="I8" s="11">
        <v>58.737</v>
      </c>
      <c r="J8" s="11">
        <v>600.5</v>
      </c>
      <c r="K8" s="11">
        <v>58.732</v>
      </c>
      <c r="L8" s="11">
        <v>1319.2</v>
      </c>
      <c r="M8" s="11">
        <v>58.728</v>
      </c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8">
        <f t="shared" ref="A9:A23" si="2">if(weekday(A8)=6,A8+3,A8+1)</f>
        <v>45449</v>
      </c>
      <c r="B9" s="10">
        <v>0.3751851851851852</v>
      </c>
      <c r="C9" s="11">
        <v>58.68</v>
      </c>
      <c r="D9" s="11">
        <v>58.72</v>
      </c>
      <c r="E9" s="11">
        <v>58.54</v>
      </c>
      <c r="F9" s="11">
        <v>58.611</v>
      </c>
      <c r="G9" s="11">
        <v>58.661</v>
      </c>
      <c r="H9" s="11">
        <v>612.95</v>
      </c>
      <c r="I9" s="11">
        <v>58.626</v>
      </c>
      <c r="J9" s="11">
        <v>765.5</v>
      </c>
      <c r="K9" s="11">
        <v>58.641</v>
      </c>
      <c r="L9" s="11">
        <v>1378.45</v>
      </c>
      <c r="M9" s="11">
        <v>58.661</v>
      </c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8">
        <f t="shared" si="2"/>
        <v>45450</v>
      </c>
      <c r="B10" s="10">
        <v>0.37546296296296294</v>
      </c>
      <c r="C10" s="11">
        <v>58.555</v>
      </c>
      <c r="D10" s="11">
        <v>58.59</v>
      </c>
      <c r="E10" s="11">
        <v>58.49</v>
      </c>
      <c r="F10" s="11">
        <v>58.52</v>
      </c>
      <c r="G10" s="11">
        <v>58.546</v>
      </c>
      <c r="H10" s="11">
        <v>682.6</v>
      </c>
      <c r="I10" s="11">
        <v>58.53</v>
      </c>
      <c r="J10" s="11">
        <v>552.0</v>
      </c>
      <c r="K10" s="11">
        <v>58.539</v>
      </c>
      <c r="L10" s="11">
        <v>1234.6</v>
      </c>
      <c r="M10" s="11">
        <v>58.546</v>
      </c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8">
        <f t="shared" si="2"/>
        <v>45453</v>
      </c>
      <c r="B11" s="10">
        <v>0.3753009259259259</v>
      </c>
      <c r="C11" s="11">
        <v>58.75</v>
      </c>
      <c r="D11" s="11">
        <v>58.8</v>
      </c>
      <c r="E11" s="11">
        <v>58.67</v>
      </c>
      <c r="F11" s="11">
        <v>58.79</v>
      </c>
      <c r="G11" s="11">
        <v>58.756</v>
      </c>
      <c r="H11" s="11">
        <v>346.2</v>
      </c>
      <c r="I11" s="11">
        <v>58.786</v>
      </c>
      <c r="J11" s="11">
        <v>258.65</v>
      </c>
      <c r="K11" s="11">
        <v>58.769</v>
      </c>
      <c r="L11" s="11">
        <v>604.85</v>
      </c>
      <c r="M11" s="11">
        <v>58.756</v>
      </c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8">
        <f t="shared" si="2"/>
        <v>45454</v>
      </c>
      <c r="B12" s="10">
        <v>0.37528935185185186</v>
      </c>
      <c r="C12" s="11">
        <v>58.74</v>
      </c>
      <c r="D12" s="11">
        <v>58.745</v>
      </c>
      <c r="E12" s="11">
        <v>58.66</v>
      </c>
      <c r="F12" s="11">
        <v>58.68</v>
      </c>
      <c r="G12" s="11">
        <v>58.697</v>
      </c>
      <c r="H12" s="11">
        <v>503.19</v>
      </c>
      <c r="I12" s="11">
        <v>58.697</v>
      </c>
      <c r="J12" s="11">
        <v>547.0</v>
      </c>
      <c r="K12" s="11">
        <v>58.697</v>
      </c>
      <c r="L12" s="11">
        <v>1050.19</v>
      </c>
      <c r="M12" s="11">
        <v>58.697</v>
      </c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8">
        <f t="shared" si="2"/>
        <v>45455</v>
      </c>
      <c r="B13" s="28" t="s">
        <v>14</v>
      </c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8">
        <f t="shared" si="2"/>
        <v>45456</v>
      </c>
      <c r="B14" s="10">
        <v>0.3758449074074074</v>
      </c>
      <c r="C14" s="11">
        <v>58.48</v>
      </c>
      <c r="D14" s="11">
        <v>58.69</v>
      </c>
      <c r="E14" s="11">
        <v>58.47</v>
      </c>
      <c r="F14" s="11">
        <v>58.58</v>
      </c>
      <c r="G14" s="11">
        <v>58.571</v>
      </c>
      <c r="H14" s="11">
        <v>756.68</v>
      </c>
      <c r="I14" s="11">
        <v>58.613</v>
      </c>
      <c r="J14" s="11">
        <v>561.5</v>
      </c>
      <c r="K14" s="11">
        <v>58.589</v>
      </c>
      <c r="L14" s="11">
        <v>1318.18</v>
      </c>
      <c r="M14" s="11">
        <v>58.571</v>
      </c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8">
        <f t="shared" si="2"/>
        <v>45457</v>
      </c>
      <c r="B15" s="10">
        <v>0.3751851851851852</v>
      </c>
      <c r="C15" s="11">
        <v>58.65</v>
      </c>
      <c r="D15" s="11">
        <v>58.69</v>
      </c>
      <c r="E15" s="11">
        <v>58.56</v>
      </c>
      <c r="F15" s="11">
        <v>58.65</v>
      </c>
      <c r="G15" s="11">
        <v>58.63</v>
      </c>
      <c r="H15" s="11">
        <v>514.1</v>
      </c>
      <c r="I15" s="11">
        <v>58.63</v>
      </c>
      <c r="J15" s="11">
        <v>564.0</v>
      </c>
      <c r="K15" s="11">
        <v>58.63</v>
      </c>
      <c r="L15" s="11">
        <v>1078.1</v>
      </c>
      <c r="M15" s="11">
        <v>58.63</v>
      </c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8">
        <f t="shared" si="2"/>
        <v>45460</v>
      </c>
      <c r="B16" s="28" t="s">
        <v>18</v>
      </c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8">
        <f t="shared" si="2"/>
        <v>45461</v>
      </c>
      <c r="B17" s="29">
        <v>0.379375</v>
      </c>
      <c r="C17" s="11">
        <v>58.68</v>
      </c>
      <c r="D17" s="11">
        <v>58.73</v>
      </c>
      <c r="E17" s="11">
        <v>58.6</v>
      </c>
      <c r="F17" s="11">
        <v>58.62</v>
      </c>
      <c r="G17" s="11">
        <v>58.697</v>
      </c>
      <c r="H17" s="11">
        <v>469.7</v>
      </c>
      <c r="I17" s="11">
        <v>58.648</v>
      </c>
      <c r="J17" s="11">
        <v>388.83</v>
      </c>
      <c r="K17" s="11">
        <v>58.674</v>
      </c>
      <c r="L17" s="11">
        <v>858.53</v>
      </c>
      <c r="M17" s="11">
        <v>58.697</v>
      </c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8">
        <f t="shared" si="2"/>
        <v>45462</v>
      </c>
      <c r="B18" s="10">
        <v>0.3764351851851852</v>
      </c>
      <c r="C18" s="11">
        <v>58.62</v>
      </c>
      <c r="D18" s="11">
        <v>58.77</v>
      </c>
      <c r="E18" s="11">
        <v>58.58</v>
      </c>
      <c r="F18" s="11">
        <v>58.755</v>
      </c>
      <c r="G18" s="11">
        <v>58.631</v>
      </c>
      <c r="H18" s="11">
        <v>580.4</v>
      </c>
      <c r="I18" s="11">
        <v>58.712</v>
      </c>
      <c r="J18" s="11">
        <v>349.6</v>
      </c>
      <c r="K18" s="11">
        <v>58.661</v>
      </c>
      <c r="L18" s="11">
        <v>930.0</v>
      </c>
      <c r="M18" s="11">
        <v>58.631</v>
      </c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8">
        <f t="shared" si="2"/>
        <v>45463</v>
      </c>
      <c r="B19" s="10">
        <v>0.3778125</v>
      </c>
      <c r="C19" s="11">
        <v>58.79</v>
      </c>
      <c r="D19" s="11">
        <v>58.83</v>
      </c>
      <c r="E19" s="11">
        <v>58.7</v>
      </c>
      <c r="F19" s="11">
        <v>58.78</v>
      </c>
      <c r="G19" s="11">
        <v>58.795</v>
      </c>
      <c r="H19" s="11">
        <v>883.78</v>
      </c>
      <c r="I19" s="11">
        <v>58.764</v>
      </c>
      <c r="J19" s="11">
        <v>397.8</v>
      </c>
      <c r="K19" s="11">
        <v>58.785</v>
      </c>
      <c r="L19" s="11">
        <v>1281.58</v>
      </c>
      <c r="M19" s="11">
        <v>58.795</v>
      </c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8">
        <f t="shared" si="2"/>
        <v>45464</v>
      </c>
      <c r="B20" s="10">
        <v>0.37519675925925927</v>
      </c>
      <c r="C20" s="11">
        <v>58.83</v>
      </c>
      <c r="D20" s="11">
        <v>58.88</v>
      </c>
      <c r="E20" s="11">
        <v>58.78</v>
      </c>
      <c r="F20" s="11">
        <v>58.8</v>
      </c>
      <c r="G20" s="11">
        <v>58.841</v>
      </c>
      <c r="H20" s="11">
        <v>435.85</v>
      </c>
      <c r="I20" s="11">
        <v>58.828</v>
      </c>
      <c r="J20" s="11">
        <v>372.1</v>
      </c>
      <c r="K20" s="11">
        <v>58.835</v>
      </c>
      <c r="L20" s="11">
        <v>807.95</v>
      </c>
      <c r="M20" s="11">
        <v>58.841</v>
      </c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>
      <c r="A21" s="8">
        <f t="shared" si="2"/>
        <v>45467</v>
      </c>
      <c r="B21" s="10">
        <v>0.376412037037037</v>
      </c>
      <c r="C21" s="11">
        <v>58.85</v>
      </c>
      <c r="D21" s="11">
        <v>58.85</v>
      </c>
      <c r="E21" s="11">
        <v>58.78</v>
      </c>
      <c r="F21" s="11">
        <v>58.8</v>
      </c>
      <c r="G21" s="11">
        <v>58.802</v>
      </c>
      <c r="H21" s="11">
        <v>244.75</v>
      </c>
      <c r="I21" s="11">
        <v>58.818</v>
      </c>
      <c r="J21" s="11">
        <v>314.5</v>
      </c>
      <c r="K21" s="11">
        <v>58.811</v>
      </c>
      <c r="L21" s="11">
        <v>559.25</v>
      </c>
      <c r="M21" s="11">
        <v>58.802</v>
      </c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>
      <c r="A22" s="8">
        <f t="shared" si="2"/>
        <v>45468</v>
      </c>
      <c r="B22" s="10">
        <v>0.3751851851851852</v>
      </c>
      <c r="C22" s="11">
        <v>58.73</v>
      </c>
      <c r="D22" s="11">
        <v>58.777</v>
      </c>
      <c r="E22" s="11">
        <v>58.7</v>
      </c>
      <c r="F22" s="11">
        <v>58.77</v>
      </c>
      <c r="G22" s="11">
        <v>58.737</v>
      </c>
      <c r="H22" s="11">
        <v>490.6</v>
      </c>
      <c r="I22" s="11">
        <v>58.747</v>
      </c>
      <c r="J22" s="11">
        <v>323.5</v>
      </c>
      <c r="K22" s="11">
        <v>58.741</v>
      </c>
      <c r="L22" s="11">
        <v>814.1</v>
      </c>
      <c r="M22" s="11">
        <v>58.737</v>
      </c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>
      <c r="A23" s="8">
        <f t="shared" si="2"/>
        <v>45469</v>
      </c>
      <c r="B23" s="10">
        <v>0.3765277777777778</v>
      </c>
      <c r="C23" s="11">
        <v>58.82</v>
      </c>
      <c r="D23" s="11">
        <v>58.88</v>
      </c>
      <c r="E23" s="11">
        <v>58.77</v>
      </c>
      <c r="F23" s="11">
        <v>58.86</v>
      </c>
      <c r="G23" s="11">
        <v>58.79</v>
      </c>
      <c r="H23" s="11">
        <v>268.5</v>
      </c>
      <c r="I23" s="11">
        <v>58.844</v>
      </c>
      <c r="J23" s="11">
        <v>451.75</v>
      </c>
      <c r="K23" s="11">
        <v>58.824</v>
      </c>
      <c r="L23" s="11">
        <v>720.25</v>
      </c>
      <c r="M23" s="11">
        <v>58.79</v>
      </c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>
      <c r="A24" s="27" t="s">
        <v>19</v>
      </c>
      <c r="B24" s="10">
        <v>0.3751273148148148</v>
      </c>
      <c r="C24" s="11">
        <v>58.88</v>
      </c>
      <c r="D24" s="11">
        <v>58.92</v>
      </c>
      <c r="E24" s="11">
        <v>58.75</v>
      </c>
      <c r="F24" s="11">
        <v>58.75</v>
      </c>
      <c r="G24" s="11">
        <v>58.886</v>
      </c>
      <c r="H24" s="11">
        <v>317.7</v>
      </c>
      <c r="I24" s="11">
        <v>58.861</v>
      </c>
      <c r="J24" s="11">
        <v>887.55</v>
      </c>
      <c r="K24" s="11">
        <v>58.868</v>
      </c>
      <c r="L24" s="11">
        <v>1205.25</v>
      </c>
      <c r="M24" s="11">
        <v>58.886</v>
      </c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>
      <c r="A25" s="8">
        <f>if(weekday(A24)=6,A24+3,A24+1)</f>
        <v>45471</v>
      </c>
      <c r="B25" s="10">
        <v>0.3753472222222222</v>
      </c>
      <c r="C25" s="11">
        <v>58.7</v>
      </c>
      <c r="D25" s="11">
        <v>58.715</v>
      </c>
      <c r="E25" s="11">
        <v>58.58</v>
      </c>
      <c r="F25" s="11">
        <v>58.61</v>
      </c>
      <c r="G25" s="11">
        <v>58.68</v>
      </c>
      <c r="H25" s="11">
        <v>599.05</v>
      </c>
      <c r="I25" s="11">
        <v>58.634</v>
      </c>
      <c r="J25" s="11">
        <v>567.5</v>
      </c>
      <c r="K25" s="11">
        <v>58.658</v>
      </c>
      <c r="L25" s="11">
        <v>1166.55</v>
      </c>
      <c r="M25" s="11">
        <v>58.68</v>
      </c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>
      <c r="A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>
      <c r="A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>
      <c r="A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>
      <c r="A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>
      <c r="A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>
      <c r="A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>
      <c r="A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>
      <c r="A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>
      <c r="A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>
      <c r="A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>
      <c r="A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>
      <c r="A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>
      <c r="A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>
      <c r="A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>
      <c r="A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>
      <c r="A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>
      <c r="A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>
      <c r="A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>
      <c r="A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>
      <c r="A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>
      <c r="A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>
      <c r="A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>
      <c r="A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>
      <c r="A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>
      <c r="A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>
      <c r="A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>
      <c r="A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>
      <c r="A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</sheetData>
  <mergeCells count="2">
    <mergeCell ref="B13:M13"/>
    <mergeCell ref="B16:M16"/>
  </mergeCells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1.0" ySplit="3.0" topLeftCell="B4" activePane="bottomRight" state="frozen"/>
      <selection activeCell="B1" sqref="B1" pane="topRight"/>
      <selection activeCell="A4" sqref="A4" pane="bottomLeft"/>
      <selection activeCell="B4" sqref="B4" pane="bottomRight"/>
    </sheetView>
  </sheetViews>
  <sheetFormatPr customHeight="1" defaultColWidth="12.63" defaultRowHeight="15.75"/>
  <cols>
    <col customWidth="1" min="2" max="2" width="20.13"/>
    <col customWidth="1" min="7" max="7" width="14.5"/>
    <col customWidth="1" min="9" max="9" width="14.5"/>
  </cols>
  <sheetData>
    <row r="1" hidden="1">
      <c r="A1" s="1" t="s">
        <v>20</v>
      </c>
      <c r="B1" s="30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idden="1">
      <c r="A2" s="26">
        <v>45444.0</v>
      </c>
      <c r="B2" s="30">
        <f>EOMONTH(A2,0)</f>
        <v>45473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5"/>
      <c r="B3" s="31" t="s">
        <v>2</v>
      </c>
      <c r="C3" s="6" t="s">
        <v>3</v>
      </c>
      <c r="D3" s="6" t="s">
        <v>4</v>
      </c>
      <c r="E3" s="6" t="s">
        <v>5</v>
      </c>
      <c r="F3" s="6" t="s">
        <v>6</v>
      </c>
      <c r="G3" s="7" t="s">
        <v>7</v>
      </c>
      <c r="H3" s="7" t="s">
        <v>8</v>
      </c>
      <c r="I3" s="7" t="s">
        <v>9</v>
      </c>
      <c r="J3" s="7" t="s">
        <v>10</v>
      </c>
      <c r="K3" s="7" t="s">
        <v>11</v>
      </c>
      <c r="L3" s="7" t="s">
        <v>12</v>
      </c>
      <c r="M3" s="7" t="s">
        <v>13</v>
      </c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8">
        <f>workday("07/01/2024",0)</f>
        <v>45474</v>
      </c>
      <c r="B4" s="30">
        <v>0.3763310185185185</v>
      </c>
      <c r="C4" s="32">
        <v>58.55</v>
      </c>
      <c r="D4" s="32">
        <v>58.695</v>
      </c>
      <c r="E4" s="32">
        <v>58.47</v>
      </c>
      <c r="F4" s="32">
        <v>58.65</v>
      </c>
      <c r="G4" s="32">
        <v>58.523</v>
      </c>
      <c r="H4" s="32">
        <v>566.9</v>
      </c>
      <c r="I4" s="32">
        <v>58.626</v>
      </c>
      <c r="J4" s="32">
        <v>353.93</v>
      </c>
      <c r="K4" s="32">
        <v>58.563</v>
      </c>
      <c r="L4" s="32">
        <v>920.83</v>
      </c>
      <c r="M4" s="32">
        <v>58.523</v>
      </c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8">
        <f t="shared" ref="A5:A12" si="1">if(weekday(A4)=6,A4+3,A4+1)</f>
        <v>45475</v>
      </c>
      <c r="B5" s="10">
        <v>0.3752083333333333</v>
      </c>
      <c r="C5" s="11">
        <v>58.75</v>
      </c>
      <c r="D5" s="11">
        <v>58.84</v>
      </c>
      <c r="E5" s="11">
        <v>58.735</v>
      </c>
      <c r="F5" s="11">
        <v>58.795</v>
      </c>
      <c r="G5" s="11">
        <v>58.798</v>
      </c>
      <c r="H5" s="11">
        <v>505.25</v>
      </c>
      <c r="I5" s="11">
        <v>58.815</v>
      </c>
      <c r="J5" s="11">
        <v>409.89</v>
      </c>
      <c r="K5" s="11">
        <v>58.805</v>
      </c>
      <c r="L5" s="11">
        <v>915.14</v>
      </c>
      <c r="M5" s="11">
        <v>58.798</v>
      </c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8">
        <f t="shared" si="1"/>
        <v>45476</v>
      </c>
      <c r="B6" s="30">
        <v>0.37827546296296294</v>
      </c>
      <c r="C6" s="32">
        <v>58.77</v>
      </c>
      <c r="D6" s="32">
        <v>58.83</v>
      </c>
      <c r="E6" s="32">
        <v>58.725</v>
      </c>
      <c r="F6" s="32">
        <v>58.725</v>
      </c>
      <c r="G6" s="32">
        <v>58.795</v>
      </c>
      <c r="H6" s="32">
        <v>478.85</v>
      </c>
      <c r="I6" s="32">
        <v>58.772</v>
      </c>
      <c r="J6" s="32">
        <v>300.87</v>
      </c>
      <c r="K6" s="32">
        <v>58.786</v>
      </c>
      <c r="L6" s="32">
        <v>779.72</v>
      </c>
      <c r="M6" s="32">
        <v>58.795</v>
      </c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8">
        <f t="shared" si="1"/>
        <v>45477</v>
      </c>
      <c r="B7" s="30">
        <v>0.3752662037037037</v>
      </c>
      <c r="C7" s="32">
        <v>58.63</v>
      </c>
      <c r="D7" s="32">
        <v>58.695</v>
      </c>
      <c r="E7" s="32">
        <v>58.58</v>
      </c>
      <c r="F7" s="32">
        <v>58.58</v>
      </c>
      <c r="G7" s="32">
        <v>58.647</v>
      </c>
      <c r="H7" s="32">
        <v>531.55</v>
      </c>
      <c r="I7" s="32">
        <v>58.639</v>
      </c>
      <c r="J7" s="32">
        <v>482.9</v>
      </c>
      <c r="K7" s="32">
        <v>58.643</v>
      </c>
      <c r="L7" s="32">
        <v>1014.45</v>
      </c>
      <c r="M7" s="32">
        <v>58.647</v>
      </c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8">
        <f t="shared" si="1"/>
        <v>45478</v>
      </c>
      <c r="B8" s="30">
        <v>0.37659722222222225</v>
      </c>
      <c r="C8" s="32">
        <v>58.54</v>
      </c>
      <c r="D8" s="32">
        <v>58.6</v>
      </c>
      <c r="E8" s="32">
        <v>58.51</v>
      </c>
      <c r="F8" s="32">
        <v>58.53</v>
      </c>
      <c r="G8" s="32">
        <v>58.569</v>
      </c>
      <c r="H8" s="32">
        <v>418.5</v>
      </c>
      <c r="I8" s="32">
        <v>58.558</v>
      </c>
      <c r="J8" s="32">
        <v>417.5</v>
      </c>
      <c r="K8" s="32">
        <v>58.563</v>
      </c>
      <c r="L8" s="32">
        <v>836.0</v>
      </c>
      <c r="M8" s="32">
        <v>58.569</v>
      </c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8">
        <f t="shared" si="1"/>
        <v>45481</v>
      </c>
      <c r="B9" s="30">
        <v>0.3757986111111111</v>
      </c>
      <c r="C9" s="32">
        <v>58.55</v>
      </c>
      <c r="D9" s="32">
        <v>58.6</v>
      </c>
      <c r="E9" s="32">
        <v>58.47</v>
      </c>
      <c r="F9" s="32">
        <v>58.502</v>
      </c>
      <c r="G9" s="32">
        <v>58.565</v>
      </c>
      <c r="H9" s="32">
        <v>493.4</v>
      </c>
      <c r="I9" s="32">
        <v>58.518</v>
      </c>
      <c r="J9" s="32">
        <v>581.0</v>
      </c>
      <c r="K9" s="32">
        <v>58.539</v>
      </c>
      <c r="L9" s="32">
        <v>1074.4</v>
      </c>
      <c r="M9" s="32">
        <v>58.565</v>
      </c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8">
        <f t="shared" si="1"/>
        <v>45482</v>
      </c>
      <c r="B10" s="30">
        <v>0.3754398148148148</v>
      </c>
      <c r="C10" s="32">
        <v>58.54</v>
      </c>
      <c r="D10" s="32">
        <v>58.56</v>
      </c>
      <c r="E10" s="32">
        <v>58.43</v>
      </c>
      <c r="F10" s="1">
        <v>58.44</v>
      </c>
      <c r="G10" s="32">
        <v>58.534</v>
      </c>
      <c r="H10" s="32">
        <v>536.2</v>
      </c>
      <c r="I10" s="1">
        <v>58.463</v>
      </c>
      <c r="J10" s="1">
        <v>648.0</v>
      </c>
      <c r="K10" s="32">
        <v>58.495</v>
      </c>
      <c r="L10" s="32">
        <v>1184.2</v>
      </c>
      <c r="M10" s="32">
        <v>58.534</v>
      </c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8">
        <f t="shared" si="1"/>
        <v>45483</v>
      </c>
      <c r="B11" s="30">
        <v>0.37601851851851853</v>
      </c>
      <c r="C11" s="32">
        <v>58.48</v>
      </c>
      <c r="D11" s="32">
        <v>58.5</v>
      </c>
      <c r="E11" s="32">
        <v>58.3</v>
      </c>
      <c r="F11" s="1">
        <v>58.32</v>
      </c>
      <c r="G11" s="32">
        <v>58.453</v>
      </c>
      <c r="H11" s="32">
        <v>508.25</v>
      </c>
      <c r="I11" s="1">
        <v>58.376</v>
      </c>
      <c r="J11" s="1">
        <v>652.99</v>
      </c>
      <c r="K11" s="32">
        <v>58.409</v>
      </c>
      <c r="L11" s="32">
        <v>1161.24</v>
      </c>
      <c r="M11" s="32">
        <v>58.453</v>
      </c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8">
        <f t="shared" si="1"/>
        <v>45484</v>
      </c>
      <c r="B12" s="30">
        <v>0.37560185185185185</v>
      </c>
      <c r="C12" s="32">
        <v>58.24</v>
      </c>
      <c r="D12" s="32">
        <v>58.34</v>
      </c>
      <c r="E12" s="32">
        <v>58.24</v>
      </c>
      <c r="F12" s="32">
        <v>58.305</v>
      </c>
      <c r="G12" s="32">
        <v>58.297</v>
      </c>
      <c r="H12" s="32">
        <v>630.5</v>
      </c>
      <c r="I12" s="32">
        <v>58.3</v>
      </c>
      <c r="J12" s="32">
        <v>496.0</v>
      </c>
      <c r="K12" s="32">
        <v>58.298</v>
      </c>
      <c r="L12" s="32">
        <v>1126.5</v>
      </c>
      <c r="M12" s="32">
        <v>58.297</v>
      </c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7" t="s">
        <v>21</v>
      </c>
      <c r="B13" s="20">
        <v>0.3768518518518249</v>
      </c>
      <c r="C13" s="11">
        <v>58.26</v>
      </c>
      <c r="D13" s="11">
        <v>58.43</v>
      </c>
      <c r="E13" s="11">
        <v>58.24</v>
      </c>
      <c r="F13" s="11">
        <v>58.38</v>
      </c>
      <c r="G13" s="11">
        <v>58.294</v>
      </c>
      <c r="H13" s="11">
        <v>423.7</v>
      </c>
      <c r="I13" s="11">
        <v>58.368</v>
      </c>
      <c r="J13" s="11">
        <v>520.313</v>
      </c>
      <c r="K13" s="11">
        <v>58.335</v>
      </c>
      <c r="L13" s="11">
        <v>944.01</v>
      </c>
      <c r="M13" s="11">
        <v>58.294</v>
      </c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7" t="s">
        <v>22</v>
      </c>
      <c r="B14" s="10">
        <v>0.37671296296296297</v>
      </c>
      <c r="C14" s="25">
        <v>58.43</v>
      </c>
      <c r="D14" s="25">
        <v>58.58</v>
      </c>
      <c r="E14" s="25">
        <v>58.43</v>
      </c>
      <c r="F14" s="25">
        <v>58.48</v>
      </c>
      <c r="G14" s="25">
        <v>58.521</v>
      </c>
      <c r="H14" s="25">
        <v>525.0</v>
      </c>
      <c r="I14" s="25">
        <v>58.533</v>
      </c>
      <c r="J14" s="25">
        <v>570.1</v>
      </c>
      <c r="K14" s="25">
        <v>58.527</v>
      </c>
      <c r="L14" s="25">
        <v>1095.1</v>
      </c>
      <c r="M14" s="25">
        <v>58.521</v>
      </c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7" t="s">
        <v>23</v>
      </c>
      <c r="B15" s="33" t="s">
        <v>24</v>
      </c>
      <c r="C15" s="32">
        <v>58.455</v>
      </c>
      <c r="D15" s="32">
        <v>58.52</v>
      </c>
      <c r="E15" s="32">
        <v>58.385</v>
      </c>
      <c r="F15" s="1">
        <v>58.385</v>
      </c>
      <c r="G15" s="1">
        <v>58.482</v>
      </c>
      <c r="H15" s="1">
        <v>750.05</v>
      </c>
      <c r="I15" s="1">
        <v>58.449</v>
      </c>
      <c r="J15" s="1">
        <v>669.6</v>
      </c>
      <c r="K15" s="1">
        <v>58.466</v>
      </c>
      <c r="L15" s="1">
        <v>1419.65</v>
      </c>
      <c r="M15" s="1">
        <v>58.482</v>
      </c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7" t="s">
        <v>25</v>
      </c>
      <c r="B16" s="33" t="s">
        <v>26</v>
      </c>
      <c r="C16" s="32">
        <v>58.33</v>
      </c>
      <c r="D16" s="32">
        <v>58.4</v>
      </c>
      <c r="E16" s="32">
        <v>58.295</v>
      </c>
      <c r="F16" s="1">
        <v>58.295</v>
      </c>
      <c r="G16" s="1">
        <v>58.356</v>
      </c>
      <c r="H16" s="1">
        <v>676.2</v>
      </c>
      <c r="I16" s="1">
        <v>58.336</v>
      </c>
      <c r="J16" s="1">
        <v>564.5</v>
      </c>
      <c r="K16" s="1">
        <v>58.347</v>
      </c>
      <c r="L16" s="1">
        <v>1240.7</v>
      </c>
      <c r="M16" s="1">
        <v>58.356</v>
      </c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7" t="s">
        <v>27</v>
      </c>
      <c r="B17" s="33" t="s">
        <v>28</v>
      </c>
      <c r="C17" s="32">
        <v>58.25</v>
      </c>
      <c r="D17" s="32">
        <v>58.333</v>
      </c>
      <c r="E17" s="32">
        <v>58.17</v>
      </c>
      <c r="F17" s="1">
        <v>58.25</v>
      </c>
      <c r="G17" s="1">
        <v>58.298</v>
      </c>
      <c r="H17" s="1">
        <v>512.5</v>
      </c>
      <c r="I17" s="1">
        <v>58.237</v>
      </c>
      <c r="J17" s="1">
        <v>660.718</v>
      </c>
      <c r="K17" s="1">
        <v>58.264</v>
      </c>
      <c r="L17" s="1">
        <v>1173.22</v>
      </c>
      <c r="M17" s="1">
        <v>58.298</v>
      </c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7" t="s">
        <v>29</v>
      </c>
      <c r="B18" s="33" t="s">
        <v>30</v>
      </c>
      <c r="C18" s="32">
        <v>58.355</v>
      </c>
      <c r="D18" s="32">
        <v>58.415</v>
      </c>
      <c r="E18" s="32">
        <v>58.295</v>
      </c>
      <c r="F18" s="1">
        <v>58.335</v>
      </c>
      <c r="G18" s="1">
        <v>58.365</v>
      </c>
      <c r="H18" s="1">
        <v>541.5</v>
      </c>
      <c r="I18" s="1">
        <v>58.327</v>
      </c>
      <c r="J18" s="1">
        <v>437.77</v>
      </c>
      <c r="K18" s="1">
        <v>58.348</v>
      </c>
      <c r="L18" s="1">
        <v>979.27</v>
      </c>
      <c r="M18" s="1">
        <v>58.365</v>
      </c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7" t="s">
        <v>31</v>
      </c>
      <c r="B19" s="33" t="s">
        <v>32</v>
      </c>
      <c r="C19" s="32">
        <v>58.4</v>
      </c>
      <c r="D19" s="32">
        <v>58.48</v>
      </c>
      <c r="E19" s="32">
        <v>58.375</v>
      </c>
      <c r="F19" s="1">
        <v>58.38</v>
      </c>
      <c r="G19" s="1">
        <v>58.437</v>
      </c>
      <c r="H19" s="1">
        <v>497.0</v>
      </c>
      <c r="I19" s="1">
        <v>58.42</v>
      </c>
      <c r="J19" s="1">
        <v>361.75</v>
      </c>
      <c r="K19" s="1">
        <v>58.43</v>
      </c>
      <c r="L19" s="1">
        <v>858.75</v>
      </c>
      <c r="M19" s="1">
        <v>58.437</v>
      </c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7" t="s">
        <v>33</v>
      </c>
      <c r="B20" s="33" t="s">
        <v>34</v>
      </c>
      <c r="C20" s="32">
        <v>58.44</v>
      </c>
      <c r="D20" s="32">
        <v>58.46</v>
      </c>
      <c r="E20" s="32">
        <v>58.3</v>
      </c>
      <c r="F20" s="1">
        <v>58.435</v>
      </c>
      <c r="G20" s="1">
        <v>58.385</v>
      </c>
      <c r="H20" s="1">
        <v>618.14</v>
      </c>
      <c r="I20" s="1">
        <v>58.394</v>
      </c>
      <c r="J20" s="1">
        <v>535.645</v>
      </c>
      <c r="K20" s="1">
        <v>58.389</v>
      </c>
      <c r="L20" s="1">
        <v>1153.79</v>
      </c>
      <c r="M20" s="1">
        <v>58.385</v>
      </c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>
      <c r="A21" s="27" t="s">
        <v>35</v>
      </c>
      <c r="B21" s="9" t="s">
        <v>36</v>
      </c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>
      <c r="A22" s="27" t="s">
        <v>37</v>
      </c>
      <c r="B22" s="9" t="s">
        <v>36</v>
      </c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>
      <c r="A23" s="27" t="s">
        <v>38</v>
      </c>
      <c r="B23" s="33" t="s">
        <v>39</v>
      </c>
      <c r="C23" s="32">
        <v>58.545</v>
      </c>
      <c r="D23" s="32">
        <v>58.545</v>
      </c>
      <c r="E23" s="32">
        <v>58.35</v>
      </c>
      <c r="F23" s="1">
        <v>58.35</v>
      </c>
      <c r="G23" s="1">
        <v>58.471</v>
      </c>
      <c r="H23" s="1">
        <v>623.3</v>
      </c>
      <c r="I23" s="1">
        <v>58.419</v>
      </c>
      <c r="J23" s="1">
        <v>661.934</v>
      </c>
      <c r="K23" s="1">
        <v>58.444</v>
      </c>
      <c r="L23" s="1">
        <v>1285.23</v>
      </c>
      <c r="M23" s="1">
        <v>58.471</v>
      </c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>
      <c r="A24" s="27" t="s">
        <v>40</v>
      </c>
      <c r="B24" s="33" t="s">
        <v>41</v>
      </c>
      <c r="C24" s="32">
        <v>58.43</v>
      </c>
      <c r="D24" s="32">
        <v>58.53</v>
      </c>
      <c r="E24" s="32">
        <v>58.36</v>
      </c>
      <c r="F24" s="1">
        <v>58.511</v>
      </c>
      <c r="G24" s="1">
        <v>58.393</v>
      </c>
      <c r="H24" s="1">
        <v>506.21</v>
      </c>
      <c r="I24" s="1">
        <v>58.432</v>
      </c>
      <c r="J24" s="1">
        <v>418.2</v>
      </c>
      <c r="K24" s="1">
        <v>58.411</v>
      </c>
      <c r="L24" s="1">
        <v>924.41</v>
      </c>
      <c r="M24" s="1">
        <v>58.393</v>
      </c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>
      <c r="A25" s="27" t="s">
        <v>42</v>
      </c>
      <c r="B25" s="33" t="s">
        <v>43</v>
      </c>
      <c r="C25" s="32">
        <v>58.6</v>
      </c>
      <c r="D25" s="32">
        <v>58.695</v>
      </c>
      <c r="E25" s="32">
        <v>58.58</v>
      </c>
      <c r="F25" s="1">
        <v>58.645</v>
      </c>
      <c r="G25" s="1">
        <v>58.634</v>
      </c>
      <c r="H25" s="1">
        <v>642.5</v>
      </c>
      <c r="I25" s="1">
        <v>58.656</v>
      </c>
      <c r="J25" s="1">
        <v>586.39</v>
      </c>
      <c r="K25" s="1">
        <v>58.645</v>
      </c>
      <c r="L25" s="1">
        <v>1228.89</v>
      </c>
      <c r="M25" s="1">
        <v>58.634</v>
      </c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>
      <c r="A26" s="27" t="s">
        <v>44</v>
      </c>
      <c r="B26" s="33" t="s">
        <v>45</v>
      </c>
      <c r="C26" s="32">
        <v>58.58</v>
      </c>
      <c r="D26" s="32">
        <v>58.58</v>
      </c>
      <c r="E26" s="32">
        <v>58.35</v>
      </c>
      <c r="F26" s="1">
        <v>58.365</v>
      </c>
      <c r="G26" s="1">
        <v>58.523</v>
      </c>
      <c r="H26" s="1">
        <v>608.2</v>
      </c>
      <c r="I26" s="1">
        <v>58.456</v>
      </c>
      <c r="J26" s="1">
        <v>686.84</v>
      </c>
      <c r="K26" s="1">
        <v>58.488</v>
      </c>
      <c r="L26" s="1">
        <v>1295.04</v>
      </c>
      <c r="M26" s="1">
        <v>58.523</v>
      </c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>
      <c r="A27" s="34"/>
      <c r="B27" s="35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>
      <c r="A28" s="34"/>
      <c r="B28" s="35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>
      <c r="A29" s="34"/>
      <c r="B29" s="35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>
      <c r="A30" s="2"/>
      <c r="B30" s="35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>
      <c r="A31" s="2"/>
      <c r="B31" s="35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>
      <c r="A32" s="2"/>
      <c r="B32" s="35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>
      <c r="A33" s="2"/>
      <c r="B33" s="35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>
      <c r="A34" s="2"/>
      <c r="B34" s="35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>
      <c r="A35" s="2"/>
      <c r="B35" s="35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>
      <c r="A36" s="2"/>
      <c r="B36" s="35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>
      <c r="A37" s="2"/>
      <c r="B37" s="35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>
      <c r="A38" s="2"/>
      <c r="B38" s="3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>
      <c r="A39" s="2"/>
      <c r="B39" s="3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>
      <c r="A40" s="2"/>
      <c r="B40" s="3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>
      <c r="A41" s="2"/>
      <c r="B41" s="3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>
      <c r="A42" s="2"/>
      <c r="B42" s="3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>
      <c r="A43" s="2"/>
      <c r="B43" s="3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>
      <c r="A44" s="2"/>
      <c r="B44" s="3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>
      <c r="A45" s="2"/>
      <c r="B45" s="3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>
      <c r="A46" s="2"/>
      <c r="B46" s="3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>
      <c r="A47" s="2"/>
      <c r="B47" s="3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>
      <c r="A48" s="2"/>
      <c r="B48" s="3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>
      <c r="A49" s="2"/>
      <c r="B49" s="3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>
      <c r="A50" s="2"/>
      <c r="B50" s="3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>
      <c r="A51" s="2"/>
      <c r="B51" s="3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>
      <c r="A52" s="2"/>
      <c r="B52" s="3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>
      <c r="A53" s="2"/>
      <c r="B53" s="3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>
      <c r="A54" s="2"/>
      <c r="B54" s="3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>
      <c r="A55" s="2"/>
      <c r="B55" s="3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>
      <c r="A56" s="2"/>
      <c r="B56" s="3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>
      <c r="A57" s="2"/>
      <c r="B57" s="3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>
      <c r="A58" s="2"/>
      <c r="B58" s="3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>
      <c r="A59" s="2"/>
      <c r="B59" s="3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>
      <c r="A60" s="2"/>
      <c r="B60" s="3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>
      <c r="A61" s="2"/>
      <c r="B61" s="3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>
      <c r="A62" s="2"/>
      <c r="B62" s="3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>
      <c r="A63" s="2"/>
      <c r="B63" s="3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>
      <c r="A64" s="2"/>
      <c r="B64" s="3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>
      <c r="A65" s="2"/>
      <c r="B65" s="3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>
      <c r="A66" s="2"/>
      <c r="B66" s="3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>
      <c r="A67" s="2"/>
      <c r="B67" s="3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>
      <c r="A68" s="2"/>
      <c r="B68" s="3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>
      <c r="A69" s="2"/>
      <c r="B69" s="3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>
      <c r="A70" s="2"/>
      <c r="B70" s="3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>
      <c r="A71" s="2"/>
      <c r="B71" s="3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>
      <c r="A72" s="2"/>
      <c r="B72" s="3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>
      <c r="A73" s="2"/>
      <c r="B73" s="3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>
      <c r="A74" s="2"/>
      <c r="B74" s="3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>
      <c r="A75" s="2"/>
      <c r="B75" s="3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>
      <c r="A76" s="2"/>
      <c r="B76" s="3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>
      <c r="A77" s="2"/>
      <c r="B77" s="3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>
      <c r="A78" s="2"/>
      <c r="B78" s="3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>
      <c r="A79" s="2"/>
      <c r="B79" s="3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>
      <c r="A80" s="2"/>
      <c r="B80" s="3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>
      <c r="A81" s="2"/>
      <c r="B81" s="3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>
      <c r="A82" s="2"/>
      <c r="B82" s="3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>
      <c r="A83" s="2"/>
      <c r="B83" s="3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>
      <c r="A84" s="2"/>
      <c r="B84" s="3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>
      <c r="A85" s="2"/>
      <c r="B85" s="3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>
      <c r="A86" s="2"/>
      <c r="B86" s="3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>
      <c r="A87" s="2"/>
      <c r="B87" s="3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>
      <c r="A88" s="2"/>
      <c r="B88" s="3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>
      <c r="A89" s="2"/>
      <c r="B89" s="3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>
      <c r="A90" s="2"/>
      <c r="B90" s="3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>
      <c r="A91" s="2"/>
      <c r="B91" s="3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>
      <c r="A92" s="2"/>
      <c r="B92" s="3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>
      <c r="A93" s="2"/>
      <c r="B93" s="3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>
      <c r="A94" s="2"/>
      <c r="B94" s="3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>
      <c r="A95" s="2"/>
      <c r="B95" s="3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>
      <c r="A96" s="2"/>
      <c r="B96" s="3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>
      <c r="A97" s="2"/>
      <c r="B97" s="3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>
      <c r="A98" s="2"/>
      <c r="B98" s="3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>
      <c r="A99" s="2"/>
      <c r="B99" s="3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>
      <c r="A100" s="2"/>
      <c r="B100" s="3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>
      <c r="A101" s="2"/>
      <c r="B101" s="3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>
      <c r="A102" s="2"/>
      <c r="B102" s="3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>
      <c r="A103" s="2"/>
      <c r="B103" s="3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>
      <c r="A104" s="2"/>
      <c r="B104" s="3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>
      <c r="A105" s="2"/>
      <c r="B105" s="3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>
      <c r="A106" s="2"/>
      <c r="B106" s="3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>
      <c r="A107" s="2"/>
      <c r="B107" s="3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>
      <c r="A108" s="2"/>
      <c r="B108" s="3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>
      <c r="A109" s="2"/>
      <c r="B109" s="3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>
      <c r="A110" s="2"/>
      <c r="B110" s="3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>
      <c r="A111" s="2"/>
      <c r="B111" s="3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>
      <c r="A112" s="2"/>
      <c r="B112" s="3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>
      <c r="A113" s="2"/>
      <c r="B113" s="3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>
      <c r="A114" s="2"/>
      <c r="B114" s="3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>
      <c r="A115" s="2"/>
      <c r="B115" s="3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>
      <c r="A116" s="2"/>
      <c r="B116" s="3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>
      <c r="A117" s="2"/>
      <c r="B117" s="3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>
      <c r="A118" s="2"/>
      <c r="B118" s="3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>
      <c r="A119" s="2"/>
      <c r="B119" s="3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>
      <c r="A120" s="2"/>
      <c r="B120" s="3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>
      <c r="A121" s="2"/>
      <c r="B121" s="3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>
      <c r="A122" s="2"/>
      <c r="B122" s="3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>
      <c r="A123" s="2"/>
      <c r="B123" s="3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>
      <c r="A124" s="2"/>
      <c r="B124" s="3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>
      <c r="A125" s="2"/>
      <c r="B125" s="3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>
      <c r="A126" s="2"/>
      <c r="B126" s="3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>
      <c r="A127" s="2"/>
      <c r="B127" s="3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>
      <c r="A128" s="2"/>
      <c r="B128" s="3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>
      <c r="A129" s="2"/>
      <c r="B129" s="3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>
      <c r="A130" s="2"/>
      <c r="B130" s="3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>
      <c r="A131" s="2"/>
      <c r="B131" s="3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>
      <c r="A132" s="2"/>
      <c r="B132" s="3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>
      <c r="A133" s="2"/>
      <c r="B133" s="3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>
      <c r="A134" s="2"/>
      <c r="B134" s="3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>
      <c r="A135" s="2"/>
      <c r="B135" s="3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>
      <c r="A136" s="2"/>
      <c r="B136" s="3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>
      <c r="A137" s="2"/>
      <c r="B137" s="3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>
      <c r="A138" s="2"/>
      <c r="B138" s="3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>
      <c r="A139" s="2"/>
      <c r="B139" s="3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>
      <c r="A140" s="2"/>
      <c r="B140" s="3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>
      <c r="A141" s="2"/>
      <c r="B141" s="3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>
      <c r="A142" s="2"/>
      <c r="B142" s="3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>
      <c r="A143" s="2"/>
      <c r="B143" s="3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>
      <c r="A144" s="2"/>
      <c r="B144" s="3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>
      <c r="A145" s="2"/>
      <c r="B145" s="3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>
      <c r="A146" s="2"/>
      <c r="B146" s="3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>
      <c r="A147" s="2"/>
      <c r="B147" s="3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>
      <c r="A148" s="2"/>
      <c r="B148" s="3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>
      <c r="A149" s="2"/>
      <c r="B149" s="3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>
      <c r="A150" s="2"/>
      <c r="B150" s="3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>
      <c r="A151" s="2"/>
      <c r="B151" s="3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>
      <c r="A152" s="2"/>
      <c r="B152" s="3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>
      <c r="A153" s="2"/>
      <c r="B153" s="3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>
      <c r="A154" s="2"/>
      <c r="B154" s="3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>
      <c r="A155" s="2"/>
      <c r="B155" s="3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>
      <c r="A156" s="2"/>
      <c r="B156" s="3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>
      <c r="A157" s="2"/>
      <c r="B157" s="3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>
      <c r="A158" s="2"/>
      <c r="B158" s="3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>
      <c r="A159" s="2"/>
      <c r="B159" s="3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>
      <c r="A160" s="2"/>
      <c r="B160" s="3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>
      <c r="A161" s="2"/>
      <c r="B161" s="3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>
      <c r="A162" s="2"/>
      <c r="B162" s="3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>
      <c r="A163" s="2"/>
      <c r="B163" s="3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>
      <c r="A164" s="2"/>
      <c r="B164" s="3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>
      <c r="A165" s="2"/>
      <c r="B165" s="3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>
      <c r="A166" s="2"/>
      <c r="B166" s="3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>
      <c r="A167" s="2"/>
      <c r="B167" s="3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>
      <c r="A168" s="2"/>
      <c r="B168" s="3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>
      <c r="A169" s="2"/>
      <c r="B169" s="3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>
      <c r="A170" s="2"/>
      <c r="B170" s="3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>
      <c r="A171" s="2"/>
      <c r="B171" s="3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>
      <c r="A172" s="2"/>
      <c r="B172" s="3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>
      <c r="A173" s="2"/>
      <c r="B173" s="3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>
      <c r="A174" s="2"/>
      <c r="B174" s="3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>
      <c r="A175" s="2"/>
      <c r="B175" s="3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>
      <c r="A176" s="2"/>
      <c r="B176" s="3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>
      <c r="A177" s="2"/>
      <c r="B177" s="3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>
      <c r="A178" s="2"/>
      <c r="B178" s="3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>
      <c r="A179" s="2"/>
      <c r="B179" s="3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>
      <c r="A180" s="2"/>
      <c r="B180" s="3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>
      <c r="A181" s="2"/>
      <c r="B181" s="3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>
      <c r="A182" s="2"/>
      <c r="B182" s="3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>
      <c r="A183" s="2"/>
      <c r="B183" s="3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>
      <c r="A184" s="2"/>
      <c r="B184" s="3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>
      <c r="A185" s="2"/>
      <c r="B185" s="3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>
      <c r="A186" s="2"/>
      <c r="B186" s="3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>
      <c r="A187" s="2"/>
      <c r="B187" s="3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>
      <c r="A188" s="2"/>
      <c r="B188" s="3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>
      <c r="A189" s="2"/>
      <c r="B189" s="3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>
      <c r="A190" s="2"/>
      <c r="B190" s="3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>
      <c r="A191" s="2"/>
      <c r="B191" s="3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>
      <c r="A192" s="2"/>
      <c r="B192" s="3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>
      <c r="A193" s="2"/>
      <c r="B193" s="3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>
      <c r="A194" s="2"/>
      <c r="B194" s="3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>
      <c r="A195" s="2"/>
      <c r="B195" s="3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>
      <c r="A196" s="2"/>
      <c r="B196" s="3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>
      <c r="A197" s="2"/>
      <c r="B197" s="3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>
      <c r="A198" s="2"/>
      <c r="B198" s="3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>
      <c r="A199" s="2"/>
      <c r="B199" s="3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>
      <c r="A200" s="2"/>
      <c r="B200" s="3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>
      <c r="A201" s="2"/>
      <c r="B201" s="3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>
      <c r="A202" s="2"/>
      <c r="B202" s="3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>
      <c r="A203" s="2"/>
      <c r="B203" s="3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>
      <c r="A204" s="2"/>
      <c r="B204" s="3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>
      <c r="A205" s="2"/>
      <c r="B205" s="3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>
      <c r="A206" s="2"/>
      <c r="B206" s="3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>
      <c r="A207" s="2"/>
      <c r="B207" s="3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>
      <c r="A208" s="2"/>
      <c r="B208" s="3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>
      <c r="A209" s="2"/>
      <c r="B209" s="3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>
      <c r="A210" s="2"/>
      <c r="B210" s="3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>
      <c r="A211" s="2"/>
      <c r="B211" s="3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>
      <c r="A212" s="2"/>
      <c r="B212" s="3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>
      <c r="A213" s="2"/>
      <c r="B213" s="3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>
      <c r="A214" s="2"/>
      <c r="B214" s="3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>
      <c r="A215" s="2"/>
      <c r="B215" s="3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>
      <c r="A216" s="2"/>
      <c r="B216" s="3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>
      <c r="A217" s="2"/>
      <c r="B217" s="3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>
      <c r="A218" s="2"/>
      <c r="B218" s="3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>
      <c r="A219" s="2"/>
      <c r="B219" s="3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>
      <c r="A220" s="2"/>
      <c r="B220" s="3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>
      <c r="A221" s="2"/>
      <c r="B221" s="3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>
      <c r="A222" s="2"/>
      <c r="B222" s="3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>
      <c r="A223" s="2"/>
      <c r="B223" s="3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>
      <c r="A224" s="2"/>
      <c r="B224" s="3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>
      <c r="A225" s="2"/>
      <c r="B225" s="3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>
      <c r="A226" s="2"/>
      <c r="B226" s="3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>
      <c r="A227" s="2"/>
      <c r="B227" s="3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>
      <c r="A228" s="2"/>
      <c r="B228" s="3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>
      <c r="A229" s="2"/>
      <c r="B229" s="3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>
      <c r="A230" s="2"/>
      <c r="B230" s="3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>
      <c r="A231" s="2"/>
      <c r="B231" s="3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>
      <c r="A232" s="2"/>
      <c r="B232" s="3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>
      <c r="A233" s="2"/>
      <c r="B233" s="3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>
      <c r="A234" s="2"/>
      <c r="B234" s="3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>
      <c r="A235" s="2"/>
      <c r="B235" s="3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>
      <c r="A236" s="2"/>
      <c r="B236" s="3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>
      <c r="A237" s="2"/>
      <c r="B237" s="3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>
      <c r="A238" s="2"/>
      <c r="B238" s="35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>
      <c r="A239" s="2"/>
      <c r="B239" s="35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>
      <c r="A240" s="2"/>
      <c r="B240" s="35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>
      <c r="A241" s="2"/>
      <c r="B241" s="35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>
      <c r="A242" s="2"/>
      <c r="B242" s="35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>
      <c r="A243" s="2"/>
      <c r="B243" s="35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>
      <c r="A244" s="2"/>
      <c r="B244" s="35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>
      <c r="A245" s="2"/>
      <c r="B245" s="35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>
      <c r="A246" s="2"/>
      <c r="B246" s="35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>
      <c r="A247" s="2"/>
      <c r="B247" s="35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>
      <c r="A248" s="2"/>
      <c r="B248" s="35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>
      <c r="A249" s="2"/>
      <c r="B249" s="35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>
      <c r="A250" s="2"/>
      <c r="B250" s="35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>
      <c r="A251" s="2"/>
      <c r="B251" s="35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>
      <c r="A252" s="2"/>
      <c r="B252" s="35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>
      <c r="A253" s="2"/>
      <c r="B253" s="35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>
      <c r="A254" s="2"/>
      <c r="B254" s="35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>
      <c r="A255" s="2"/>
      <c r="B255" s="35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>
      <c r="A256" s="2"/>
      <c r="B256" s="35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>
      <c r="A257" s="2"/>
      <c r="B257" s="35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>
      <c r="A258" s="2"/>
      <c r="B258" s="35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>
      <c r="A259" s="2"/>
      <c r="B259" s="35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>
      <c r="A260" s="2"/>
      <c r="B260" s="35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>
      <c r="A261" s="2"/>
      <c r="B261" s="35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>
      <c r="A262" s="2"/>
      <c r="B262" s="35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>
      <c r="A263" s="2"/>
      <c r="B263" s="35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>
      <c r="A264" s="2"/>
      <c r="B264" s="35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>
      <c r="A265" s="2"/>
      <c r="B265" s="35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>
      <c r="A266" s="2"/>
      <c r="B266" s="35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>
      <c r="A267" s="2"/>
      <c r="B267" s="35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>
      <c r="A268" s="2"/>
      <c r="B268" s="35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>
      <c r="A269" s="2"/>
      <c r="B269" s="35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>
      <c r="A270" s="2"/>
      <c r="B270" s="35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>
      <c r="A271" s="2"/>
      <c r="B271" s="35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>
      <c r="A272" s="2"/>
      <c r="B272" s="35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>
      <c r="A273" s="2"/>
      <c r="B273" s="35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>
      <c r="A274" s="2"/>
      <c r="B274" s="35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>
      <c r="A275" s="2"/>
      <c r="B275" s="35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>
      <c r="A276" s="2"/>
      <c r="B276" s="35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>
      <c r="A277" s="2"/>
      <c r="B277" s="35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>
      <c r="A278" s="2"/>
      <c r="B278" s="35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>
      <c r="A279" s="2"/>
      <c r="B279" s="35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>
      <c r="A280" s="2"/>
      <c r="B280" s="35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>
      <c r="A281" s="2"/>
      <c r="B281" s="35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>
      <c r="A282" s="2"/>
      <c r="B282" s="35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>
      <c r="A283" s="2"/>
      <c r="B283" s="35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>
      <c r="A284" s="2"/>
      <c r="B284" s="35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>
      <c r="A285" s="2"/>
      <c r="B285" s="35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>
      <c r="A286" s="2"/>
      <c r="B286" s="35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>
      <c r="A287" s="2"/>
      <c r="B287" s="35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>
      <c r="A288" s="2"/>
      <c r="B288" s="35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>
      <c r="A289" s="2"/>
      <c r="B289" s="35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>
      <c r="A290" s="2"/>
      <c r="B290" s="35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>
      <c r="A291" s="2"/>
      <c r="B291" s="35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>
      <c r="A292" s="2"/>
      <c r="B292" s="35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>
      <c r="A293" s="2"/>
      <c r="B293" s="35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>
      <c r="A294" s="2"/>
      <c r="B294" s="35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>
      <c r="A295" s="2"/>
      <c r="B295" s="35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>
      <c r="A296" s="2"/>
      <c r="B296" s="35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>
      <c r="A297" s="2"/>
      <c r="B297" s="35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>
      <c r="A298" s="2"/>
      <c r="B298" s="35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>
      <c r="A299" s="2"/>
      <c r="B299" s="35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>
      <c r="A300" s="2"/>
      <c r="B300" s="35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>
      <c r="A301" s="2"/>
      <c r="B301" s="35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>
      <c r="A302" s="2"/>
      <c r="B302" s="35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>
      <c r="A303" s="2"/>
      <c r="B303" s="35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>
      <c r="A304" s="2"/>
      <c r="B304" s="35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>
      <c r="A305" s="2"/>
      <c r="B305" s="35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>
      <c r="A306" s="2"/>
      <c r="B306" s="35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>
      <c r="A307" s="2"/>
      <c r="B307" s="35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>
      <c r="A308" s="2"/>
      <c r="B308" s="35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>
      <c r="A309" s="2"/>
      <c r="B309" s="35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>
      <c r="A310" s="2"/>
      <c r="B310" s="35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>
      <c r="A311" s="2"/>
      <c r="B311" s="35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>
      <c r="A312" s="2"/>
      <c r="B312" s="35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>
      <c r="A313" s="2"/>
      <c r="B313" s="35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>
      <c r="A314" s="2"/>
      <c r="B314" s="35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>
      <c r="A315" s="2"/>
      <c r="B315" s="35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>
      <c r="A316" s="2"/>
      <c r="B316" s="35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>
      <c r="A317" s="2"/>
      <c r="B317" s="35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>
      <c r="A318" s="2"/>
      <c r="B318" s="35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>
      <c r="A319" s="2"/>
      <c r="B319" s="35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>
      <c r="A320" s="2"/>
      <c r="B320" s="35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>
      <c r="A321" s="2"/>
      <c r="B321" s="35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>
      <c r="A322" s="2"/>
      <c r="B322" s="35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>
      <c r="A323" s="2"/>
      <c r="B323" s="35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>
      <c r="A324" s="2"/>
      <c r="B324" s="35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>
      <c r="A325" s="2"/>
      <c r="B325" s="35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>
      <c r="A326" s="2"/>
      <c r="B326" s="35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>
      <c r="A327" s="2"/>
      <c r="B327" s="35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>
      <c r="A328" s="2"/>
      <c r="B328" s="35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>
      <c r="A329" s="2"/>
      <c r="B329" s="35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>
      <c r="A330" s="2"/>
      <c r="B330" s="35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>
      <c r="A331" s="2"/>
      <c r="B331" s="35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>
      <c r="A332" s="2"/>
      <c r="B332" s="35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>
      <c r="A333" s="2"/>
      <c r="B333" s="35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>
      <c r="A334" s="2"/>
      <c r="B334" s="35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>
      <c r="A335" s="2"/>
      <c r="B335" s="35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>
      <c r="A336" s="2"/>
      <c r="B336" s="35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>
      <c r="A337" s="2"/>
      <c r="B337" s="35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>
      <c r="A338" s="2"/>
      <c r="B338" s="35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>
      <c r="A339" s="2"/>
      <c r="B339" s="35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>
      <c r="A340" s="2"/>
      <c r="B340" s="35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>
      <c r="A341" s="2"/>
      <c r="B341" s="35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>
      <c r="A342" s="2"/>
      <c r="B342" s="35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>
      <c r="A343" s="2"/>
      <c r="B343" s="35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>
      <c r="A344" s="2"/>
      <c r="B344" s="35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>
      <c r="A345" s="2"/>
      <c r="B345" s="35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>
      <c r="A346" s="2"/>
      <c r="B346" s="35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>
      <c r="A347" s="2"/>
      <c r="B347" s="35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>
      <c r="A348" s="2"/>
      <c r="B348" s="35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>
      <c r="A349" s="2"/>
      <c r="B349" s="35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>
      <c r="A350" s="2"/>
      <c r="B350" s="35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>
      <c r="A351" s="2"/>
      <c r="B351" s="35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>
      <c r="A352" s="2"/>
      <c r="B352" s="35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>
      <c r="A353" s="2"/>
      <c r="B353" s="35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>
      <c r="A354" s="2"/>
      <c r="B354" s="35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>
      <c r="A355" s="2"/>
      <c r="B355" s="35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>
      <c r="A356" s="2"/>
      <c r="B356" s="35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>
      <c r="A357" s="2"/>
      <c r="B357" s="35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>
      <c r="A358" s="2"/>
      <c r="B358" s="35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>
      <c r="A359" s="2"/>
      <c r="B359" s="35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>
      <c r="A360" s="2"/>
      <c r="B360" s="35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>
      <c r="A361" s="2"/>
      <c r="B361" s="35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>
      <c r="A362" s="2"/>
      <c r="B362" s="35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>
      <c r="A363" s="2"/>
      <c r="B363" s="35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>
      <c r="A364" s="2"/>
      <c r="B364" s="35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>
      <c r="A365" s="2"/>
      <c r="B365" s="35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>
      <c r="A366" s="2"/>
      <c r="B366" s="35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>
      <c r="A367" s="2"/>
      <c r="B367" s="35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>
      <c r="A368" s="2"/>
      <c r="B368" s="35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>
      <c r="A369" s="2"/>
      <c r="B369" s="35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>
      <c r="A370" s="2"/>
      <c r="B370" s="35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>
      <c r="A371" s="2"/>
      <c r="B371" s="35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>
      <c r="A372" s="2"/>
      <c r="B372" s="35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>
      <c r="A373" s="2"/>
      <c r="B373" s="35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>
      <c r="A374" s="2"/>
      <c r="B374" s="35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>
      <c r="A375" s="2"/>
      <c r="B375" s="35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>
      <c r="A376" s="2"/>
      <c r="B376" s="35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>
      <c r="A377" s="2"/>
      <c r="B377" s="35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>
      <c r="A378" s="2"/>
      <c r="B378" s="35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>
      <c r="A379" s="2"/>
      <c r="B379" s="35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>
      <c r="A380" s="2"/>
      <c r="B380" s="35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>
      <c r="A381" s="2"/>
      <c r="B381" s="35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>
      <c r="A382" s="2"/>
      <c r="B382" s="35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>
      <c r="A383" s="2"/>
      <c r="B383" s="35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>
      <c r="A384" s="2"/>
      <c r="B384" s="35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>
      <c r="A385" s="2"/>
      <c r="B385" s="35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>
      <c r="A386" s="2"/>
      <c r="B386" s="35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>
      <c r="A387" s="2"/>
      <c r="B387" s="35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>
      <c r="A388" s="2"/>
      <c r="B388" s="35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>
      <c r="A389" s="2"/>
      <c r="B389" s="35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>
      <c r="A390" s="2"/>
      <c r="B390" s="35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>
      <c r="A391" s="2"/>
      <c r="B391" s="35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>
      <c r="A392" s="2"/>
      <c r="B392" s="35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>
      <c r="A393" s="2"/>
      <c r="B393" s="35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>
      <c r="A394" s="2"/>
      <c r="B394" s="35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>
      <c r="A395" s="2"/>
      <c r="B395" s="35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>
      <c r="A396" s="2"/>
      <c r="B396" s="35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>
      <c r="A397" s="2"/>
      <c r="B397" s="35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>
      <c r="A398" s="2"/>
      <c r="B398" s="35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>
      <c r="A399" s="2"/>
      <c r="B399" s="35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>
      <c r="A400" s="2"/>
      <c r="B400" s="35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>
      <c r="A401" s="2"/>
      <c r="B401" s="35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>
      <c r="A402" s="2"/>
      <c r="B402" s="35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>
      <c r="A403" s="2"/>
      <c r="B403" s="35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>
      <c r="A404" s="2"/>
      <c r="B404" s="35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>
      <c r="A405" s="2"/>
      <c r="B405" s="35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>
      <c r="A406" s="2"/>
      <c r="B406" s="35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>
      <c r="A407" s="2"/>
      <c r="B407" s="35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>
      <c r="A408" s="2"/>
      <c r="B408" s="35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>
      <c r="A409" s="2"/>
      <c r="B409" s="35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>
      <c r="A410" s="2"/>
      <c r="B410" s="35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>
      <c r="A411" s="2"/>
      <c r="B411" s="35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>
      <c r="A412" s="2"/>
      <c r="B412" s="35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>
      <c r="A413" s="2"/>
      <c r="B413" s="35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>
      <c r="A414" s="2"/>
      <c r="B414" s="35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>
      <c r="A415" s="2"/>
      <c r="B415" s="35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>
      <c r="A416" s="2"/>
      <c r="B416" s="35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>
      <c r="A417" s="2"/>
      <c r="B417" s="35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>
      <c r="A418" s="2"/>
      <c r="B418" s="35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>
      <c r="A419" s="2"/>
      <c r="B419" s="35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>
      <c r="A420" s="2"/>
      <c r="B420" s="35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>
      <c r="A421" s="2"/>
      <c r="B421" s="35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>
      <c r="A422" s="2"/>
      <c r="B422" s="35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>
      <c r="A423" s="2"/>
      <c r="B423" s="35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>
      <c r="A424" s="2"/>
      <c r="B424" s="35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>
      <c r="A425" s="2"/>
      <c r="B425" s="35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>
      <c r="A426" s="2"/>
      <c r="B426" s="35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>
      <c r="A427" s="2"/>
      <c r="B427" s="35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>
      <c r="A428" s="2"/>
      <c r="B428" s="35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>
      <c r="A429" s="2"/>
      <c r="B429" s="35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>
      <c r="A430" s="2"/>
      <c r="B430" s="35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>
      <c r="A431" s="2"/>
      <c r="B431" s="35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>
      <c r="A432" s="2"/>
      <c r="B432" s="35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>
      <c r="A433" s="2"/>
      <c r="B433" s="35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>
      <c r="A434" s="2"/>
      <c r="B434" s="35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>
      <c r="A435" s="2"/>
      <c r="B435" s="35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>
      <c r="A436" s="2"/>
      <c r="B436" s="35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>
      <c r="A437" s="2"/>
      <c r="B437" s="35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>
      <c r="A438" s="2"/>
      <c r="B438" s="35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>
      <c r="A439" s="2"/>
      <c r="B439" s="35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>
      <c r="A440" s="2"/>
      <c r="B440" s="35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>
      <c r="A441" s="2"/>
      <c r="B441" s="35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>
      <c r="A442" s="2"/>
      <c r="B442" s="35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>
      <c r="A443" s="2"/>
      <c r="B443" s="35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>
      <c r="A444" s="2"/>
      <c r="B444" s="35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>
      <c r="A445" s="2"/>
      <c r="B445" s="35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>
      <c r="A446" s="2"/>
      <c r="B446" s="35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>
      <c r="A447" s="2"/>
      <c r="B447" s="35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>
      <c r="A448" s="2"/>
      <c r="B448" s="35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>
      <c r="A449" s="2"/>
      <c r="B449" s="35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>
      <c r="A450" s="2"/>
      <c r="B450" s="35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>
      <c r="A451" s="2"/>
      <c r="B451" s="35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>
      <c r="A452" s="2"/>
      <c r="B452" s="35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>
      <c r="A453" s="2"/>
      <c r="B453" s="35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>
      <c r="A454" s="2"/>
      <c r="B454" s="35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>
      <c r="A455" s="2"/>
      <c r="B455" s="35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>
      <c r="A456" s="2"/>
      <c r="B456" s="35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>
      <c r="A457" s="2"/>
      <c r="B457" s="35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>
      <c r="A458" s="2"/>
      <c r="B458" s="35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>
      <c r="A459" s="2"/>
      <c r="B459" s="35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>
      <c r="A460" s="2"/>
      <c r="B460" s="35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>
      <c r="A461" s="2"/>
      <c r="B461" s="35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>
      <c r="A462" s="2"/>
      <c r="B462" s="35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>
      <c r="A463" s="2"/>
      <c r="B463" s="35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>
      <c r="A464" s="2"/>
      <c r="B464" s="35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>
      <c r="A465" s="2"/>
      <c r="B465" s="35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>
      <c r="A466" s="2"/>
      <c r="B466" s="35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>
      <c r="A467" s="2"/>
      <c r="B467" s="35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>
      <c r="A468" s="2"/>
      <c r="B468" s="35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>
      <c r="A469" s="2"/>
      <c r="B469" s="35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>
      <c r="A470" s="2"/>
      <c r="B470" s="35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>
      <c r="A471" s="2"/>
      <c r="B471" s="35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>
      <c r="A472" s="2"/>
      <c r="B472" s="35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>
      <c r="A473" s="2"/>
      <c r="B473" s="35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>
      <c r="A474" s="2"/>
      <c r="B474" s="35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>
      <c r="A475" s="2"/>
      <c r="B475" s="35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>
      <c r="A476" s="2"/>
      <c r="B476" s="35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>
      <c r="A477" s="2"/>
      <c r="B477" s="35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>
      <c r="A478" s="2"/>
      <c r="B478" s="35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>
      <c r="A479" s="2"/>
      <c r="B479" s="35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>
      <c r="A480" s="2"/>
      <c r="B480" s="35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>
      <c r="A481" s="2"/>
      <c r="B481" s="35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>
      <c r="A482" s="2"/>
      <c r="B482" s="35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>
      <c r="A483" s="2"/>
      <c r="B483" s="35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>
      <c r="A484" s="2"/>
      <c r="B484" s="35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>
      <c r="A485" s="2"/>
      <c r="B485" s="35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>
      <c r="A486" s="2"/>
      <c r="B486" s="35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>
      <c r="A487" s="2"/>
      <c r="B487" s="35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>
      <c r="A488" s="2"/>
      <c r="B488" s="35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>
      <c r="A489" s="2"/>
      <c r="B489" s="35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>
      <c r="A490" s="2"/>
      <c r="B490" s="35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>
      <c r="A491" s="2"/>
      <c r="B491" s="35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>
      <c r="A492" s="2"/>
      <c r="B492" s="35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>
      <c r="A493" s="2"/>
      <c r="B493" s="35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>
      <c r="A494" s="2"/>
      <c r="B494" s="35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>
      <c r="A495" s="2"/>
      <c r="B495" s="35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>
      <c r="A496" s="2"/>
      <c r="B496" s="35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>
      <c r="A497" s="2"/>
      <c r="B497" s="35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>
      <c r="A498" s="2"/>
      <c r="B498" s="35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>
      <c r="A499" s="2"/>
      <c r="B499" s="35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>
      <c r="A500" s="2"/>
      <c r="B500" s="35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>
      <c r="A501" s="2"/>
      <c r="B501" s="35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>
      <c r="A502" s="2"/>
      <c r="B502" s="35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>
      <c r="A503" s="2"/>
      <c r="B503" s="35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>
      <c r="A504" s="2"/>
      <c r="B504" s="35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>
      <c r="A505" s="2"/>
      <c r="B505" s="35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>
      <c r="A506" s="2"/>
      <c r="B506" s="35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>
      <c r="A507" s="2"/>
      <c r="B507" s="35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>
      <c r="A508" s="2"/>
      <c r="B508" s="35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>
      <c r="A509" s="2"/>
      <c r="B509" s="35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>
      <c r="A510" s="2"/>
      <c r="B510" s="35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>
      <c r="A511" s="2"/>
      <c r="B511" s="35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>
      <c r="A512" s="2"/>
      <c r="B512" s="35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>
      <c r="A513" s="2"/>
      <c r="B513" s="35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>
      <c r="A514" s="2"/>
      <c r="B514" s="35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>
      <c r="A515" s="2"/>
      <c r="B515" s="35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>
      <c r="A516" s="2"/>
      <c r="B516" s="35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>
      <c r="A517" s="2"/>
      <c r="B517" s="35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>
      <c r="A518" s="2"/>
      <c r="B518" s="35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>
      <c r="A519" s="2"/>
      <c r="B519" s="35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>
      <c r="A520" s="2"/>
      <c r="B520" s="35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>
      <c r="A521" s="2"/>
      <c r="B521" s="35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>
      <c r="A522" s="2"/>
      <c r="B522" s="35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>
      <c r="A523" s="2"/>
      <c r="B523" s="35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>
      <c r="A524" s="2"/>
      <c r="B524" s="35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>
      <c r="A525" s="2"/>
      <c r="B525" s="35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>
      <c r="A526" s="2"/>
      <c r="B526" s="35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>
      <c r="A527" s="2"/>
      <c r="B527" s="35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>
      <c r="A528" s="2"/>
      <c r="B528" s="35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>
      <c r="A529" s="2"/>
      <c r="B529" s="35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>
      <c r="A530" s="2"/>
      <c r="B530" s="35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>
      <c r="A531" s="2"/>
      <c r="B531" s="35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>
      <c r="A532" s="2"/>
      <c r="B532" s="35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>
      <c r="A533" s="2"/>
      <c r="B533" s="35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>
      <c r="A534" s="2"/>
      <c r="B534" s="35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>
      <c r="A535" s="2"/>
      <c r="B535" s="35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>
      <c r="A536" s="2"/>
      <c r="B536" s="35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>
      <c r="A537" s="2"/>
      <c r="B537" s="35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>
      <c r="A538" s="2"/>
      <c r="B538" s="35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>
      <c r="A539" s="2"/>
      <c r="B539" s="35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>
      <c r="A540" s="2"/>
      <c r="B540" s="35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>
      <c r="A541" s="2"/>
      <c r="B541" s="35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>
      <c r="A542" s="2"/>
      <c r="B542" s="35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>
      <c r="A543" s="2"/>
      <c r="B543" s="35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>
      <c r="A544" s="2"/>
      <c r="B544" s="35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>
      <c r="A545" s="2"/>
      <c r="B545" s="35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>
      <c r="A546" s="2"/>
      <c r="B546" s="35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>
      <c r="A547" s="2"/>
      <c r="B547" s="35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>
      <c r="A548" s="2"/>
      <c r="B548" s="35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>
      <c r="A549" s="2"/>
      <c r="B549" s="35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>
      <c r="A550" s="2"/>
      <c r="B550" s="35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>
      <c r="A551" s="2"/>
      <c r="B551" s="35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>
      <c r="A552" s="2"/>
      <c r="B552" s="35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>
      <c r="A553" s="2"/>
      <c r="B553" s="35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>
      <c r="A554" s="2"/>
      <c r="B554" s="35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>
      <c r="A555" s="2"/>
      <c r="B555" s="35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>
      <c r="A556" s="2"/>
      <c r="B556" s="35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>
      <c r="A557" s="2"/>
      <c r="B557" s="35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>
      <c r="A558" s="2"/>
      <c r="B558" s="35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>
      <c r="A559" s="2"/>
      <c r="B559" s="35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>
      <c r="A560" s="2"/>
      <c r="B560" s="35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>
      <c r="A561" s="2"/>
      <c r="B561" s="35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>
      <c r="A562" s="2"/>
      <c r="B562" s="35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>
      <c r="A563" s="2"/>
      <c r="B563" s="35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>
      <c r="A564" s="2"/>
      <c r="B564" s="35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>
      <c r="A565" s="2"/>
      <c r="B565" s="35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>
      <c r="A566" s="2"/>
      <c r="B566" s="35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>
      <c r="A567" s="2"/>
      <c r="B567" s="35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>
      <c r="A568" s="2"/>
      <c r="B568" s="35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>
      <c r="A569" s="2"/>
      <c r="B569" s="35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>
      <c r="A570" s="2"/>
      <c r="B570" s="35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>
      <c r="A571" s="2"/>
      <c r="B571" s="35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>
      <c r="A572" s="2"/>
      <c r="B572" s="35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>
      <c r="A573" s="2"/>
      <c r="B573" s="35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>
      <c r="A574" s="2"/>
      <c r="B574" s="35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>
      <c r="A575" s="2"/>
      <c r="B575" s="35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>
      <c r="A576" s="2"/>
      <c r="B576" s="35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>
      <c r="A577" s="2"/>
      <c r="B577" s="35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>
      <c r="A578" s="2"/>
      <c r="B578" s="35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>
      <c r="A579" s="2"/>
      <c r="B579" s="35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>
      <c r="A580" s="2"/>
      <c r="B580" s="35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>
      <c r="A581" s="2"/>
      <c r="B581" s="35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>
      <c r="A582" s="2"/>
      <c r="B582" s="35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>
      <c r="A583" s="2"/>
      <c r="B583" s="35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>
      <c r="A584" s="2"/>
      <c r="B584" s="35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>
      <c r="A585" s="2"/>
      <c r="B585" s="35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>
      <c r="A586" s="2"/>
      <c r="B586" s="35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>
      <c r="A587" s="2"/>
      <c r="B587" s="35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>
      <c r="A588" s="2"/>
      <c r="B588" s="35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>
      <c r="A589" s="2"/>
      <c r="B589" s="35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>
      <c r="A590" s="2"/>
      <c r="B590" s="35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>
      <c r="A591" s="2"/>
      <c r="B591" s="35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>
      <c r="A592" s="2"/>
      <c r="B592" s="35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>
      <c r="A593" s="2"/>
      <c r="B593" s="35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>
      <c r="A594" s="2"/>
      <c r="B594" s="35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>
      <c r="A595" s="2"/>
      <c r="B595" s="35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>
      <c r="A596" s="2"/>
      <c r="B596" s="35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>
      <c r="A597" s="2"/>
      <c r="B597" s="35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>
      <c r="A598" s="2"/>
      <c r="B598" s="35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>
      <c r="A599" s="2"/>
      <c r="B599" s="35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>
      <c r="A600" s="2"/>
      <c r="B600" s="35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>
      <c r="A601" s="2"/>
      <c r="B601" s="35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>
      <c r="A602" s="2"/>
      <c r="B602" s="35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>
      <c r="A603" s="2"/>
      <c r="B603" s="35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>
      <c r="A604" s="2"/>
      <c r="B604" s="35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>
      <c r="A605" s="2"/>
      <c r="B605" s="35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>
      <c r="A606" s="2"/>
      <c r="B606" s="35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>
      <c r="A607" s="2"/>
      <c r="B607" s="35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>
      <c r="A608" s="2"/>
      <c r="B608" s="35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>
      <c r="A609" s="2"/>
      <c r="B609" s="35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>
      <c r="A610" s="2"/>
      <c r="B610" s="35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>
      <c r="A611" s="2"/>
      <c r="B611" s="35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>
      <c r="A612" s="2"/>
      <c r="B612" s="35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>
      <c r="A613" s="2"/>
      <c r="B613" s="35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>
      <c r="A614" s="2"/>
      <c r="B614" s="35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>
      <c r="A615" s="2"/>
      <c r="B615" s="35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>
      <c r="A616" s="2"/>
      <c r="B616" s="35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>
      <c r="A617" s="2"/>
      <c r="B617" s="35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>
      <c r="A618" s="2"/>
      <c r="B618" s="35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>
      <c r="A619" s="2"/>
      <c r="B619" s="35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>
      <c r="A620" s="2"/>
      <c r="B620" s="35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>
      <c r="A621" s="2"/>
      <c r="B621" s="35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>
      <c r="A622" s="2"/>
      <c r="B622" s="35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>
      <c r="A623" s="2"/>
      <c r="B623" s="35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>
      <c r="A624" s="2"/>
      <c r="B624" s="35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>
      <c r="A625" s="2"/>
      <c r="B625" s="35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>
      <c r="A626" s="2"/>
      <c r="B626" s="35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>
      <c r="A627" s="2"/>
      <c r="B627" s="35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>
      <c r="A628" s="2"/>
      <c r="B628" s="35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>
      <c r="A629" s="2"/>
      <c r="B629" s="35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>
      <c r="A630" s="2"/>
      <c r="B630" s="35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>
      <c r="A631" s="2"/>
      <c r="B631" s="35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>
      <c r="A632" s="2"/>
      <c r="B632" s="35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>
      <c r="A633" s="2"/>
      <c r="B633" s="35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>
      <c r="A634" s="2"/>
      <c r="B634" s="35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>
      <c r="A635" s="2"/>
      <c r="B635" s="35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>
      <c r="A636" s="2"/>
      <c r="B636" s="35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>
      <c r="A637" s="2"/>
      <c r="B637" s="35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>
      <c r="A638" s="2"/>
      <c r="B638" s="35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>
      <c r="A639" s="2"/>
      <c r="B639" s="35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>
      <c r="A640" s="2"/>
      <c r="B640" s="35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>
      <c r="A641" s="2"/>
      <c r="B641" s="35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>
      <c r="A642" s="2"/>
      <c r="B642" s="35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>
      <c r="A643" s="2"/>
      <c r="B643" s="35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>
      <c r="A644" s="2"/>
      <c r="B644" s="35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>
      <c r="A645" s="2"/>
      <c r="B645" s="35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>
      <c r="A646" s="2"/>
      <c r="B646" s="35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>
      <c r="A647" s="2"/>
      <c r="B647" s="35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>
      <c r="A648" s="2"/>
      <c r="B648" s="35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>
      <c r="A649" s="2"/>
      <c r="B649" s="35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>
      <c r="A650" s="2"/>
      <c r="B650" s="35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>
      <c r="A651" s="2"/>
      <c r="B651" s="35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>
      <c r="A652" s="2"/>
      <c r="B652" s="35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>
      <c r="A653" s="2"/>
      <c r="B653" s="35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>
      <c r="A654" s="2"/>
      <c r="B654" s="35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>
      <c r="A655" s="2"/>
      <c r="B655" s="35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>
      <c r="A656" s="2"/>
      <c r="B656" s="35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>
      <c r="A657" s="2"/>
      <c r="B657" s="35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>
      <c r="A658" s="2"/>
      <c r="B658" s="35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>
      <c r="A659" s="2"/>
      <c r="B659" s="35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>
      <c r="A660" s="2"/>
      <c r="B660" s="35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>
      <c r="A661" s="2"/>
      <c r="B661" s="35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>
      <c r="A662" s="2"/>
      <c r="B662" s="35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>
      <c r="A663" s="2"/>
      <c r="B663" s="35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>
      <c r="A664" s="2"/>
      <c r="B664" s="35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>
      <c r="A665" s="2"/>
      <c r="B665" s="35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>
      <c r="A666" s="2"/>
      <c r="B666" s="35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>
      <c r="A667" s="2"/>
      <c r="B667" s="35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>
      <c r="A668" s="2"/>
      <c r="B668" s="35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>
      <c r="A669" s="2"/>
      <c r="B669" s="35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>
      <c r="A670" s="2"/>
      <c r="B670" s="35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>
      <c r="A671" s="2"/>
      <c r="B671" s="35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>
      <c r="A672" s="2"/>
      <c r="B672" s="35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>
      <c r="A673" s="2"/>
      <c r="B673" s="35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>
      <c r="A674" s="2"/>
      <c r="B674" s="35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>
      <c r="A675" s="2"/>
      <c r="B675" s="35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>
      <c r="A676" s="2"/>
      <c r="B676" s="35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>
      <c r="A677" s="2"/>
      <c r="B677" s="35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>
      <c r="A678" s="2"/>
      <c r="B678" s="35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>
      <c r="A679" s="2"/>
      <c r="B679" s="35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>
      <c r="A680" s="2"/>
      <c r="B680" s="35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>
      <c r="A681" s="2"/>
      <c r="B681" s="35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>
      <c r="A682" s="2"/>
      <c r="B682" s="35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>
      <c r="A683" s="2"/>
      <c r="B683" s="35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>
      <c r="A684" s="2"/>
      <c r="B684" s="35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>
      <c r="A685" s="2"/>
      <c r="B685" s="35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>
      <c r="A686" s="2"/>
      <c r="B686" s="35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>
      <c r="A687" s="2"/>
      <c r="B687" s="35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>
      <c r="A688" s="2"/>
      <c r="B688" s="35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>
      <c r="A689" s="2"/>
      <c r="B689" s="35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>
      <c r="A690" s="2"/>
      <c r="B690" s="35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>
      <c r="A691" s="2"/>
      <c r="B691" s="35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>
      <c r="A692" s="2"/>
      <c r="B692" s="35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>
      <c r="A693" s="2"/>
      <c r="B693" s="35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>
      <c r="A694" s="2"/>
      <c r="B694" s="35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>
      <c r="A695" s="2"/>
      <c r="B695" s="35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>
      <c r="A696" s="2"/>
      <c r="B696" s="35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>
      <c r="A697" s="2"/>
      <c r="B697" s="35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>
      <c r="A698" s="2"/>
      <c r="B698" s="35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>
      <c r="A699" s="2"/>
      <c r="B699" s="35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>
      <c r="A700" s="2"/>
      <c r="B700" s="35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>
      <c r="A701" s="2"/>
      <c r="B701" s="35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>
      <c r="A702" s="2"/>
      <c r="B702" s="35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>
      <c r="A703" s="2"/>
      <c r="B703" s="35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>
      <c r="A704" s="2"/>
      <c r="B704" s="35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>
      <c r="A705" s="2"/>
      <c r="B705" s="35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>
      <c r="A706" s="2"/>
      <c r="B706" s="35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>
      <c r="A707" s="2"/>
      <c r="B707" s="35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>
      <c r="A708" s="2"/>
      <c r="B708" s="35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>
      <c r="A709" s="2"/>
      <c r="B709" s="35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>
      <c r="A710" s="2"/>
      <c r="B710" s="35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>
      <c r="A711" s="2"/>
      <c r="B711" s="35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>
      <c r="A712" s="2"/>
      <c r="B712" s="35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>
      <c r="A713" s="2"/>
      <c r="B713" s="35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>
      <c r="A714" s="2"/>
      <c r="B714" s="35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>
      <c r="A715" s="2"/>
      <c r="B715" s="35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>
      <c r="A716" s="2"/>
      <c r="B716" s="35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>
      <c r="A717" s="2"/>
      <c r="B717" s="35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>
      <c r="A718" s="2"/>
      <c r="B718" s="35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>
      <c r="A719" s="2"/>
      <c r="B719" s="35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>
      <c r="A720" s="2"/>
      <c r="B720" s="35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>
      <c r="A721" s="2"/>
      <c r="B721" s="35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>
      <c r="A722" s="2"/>
      <c r="B722" s="35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>
      <c r="A723" s="2"/>
      <c r="B723" s="35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>
      <c r="A724" s="2"/>
      <c r="B724" s="35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>
      <c r="A725" s="2"/>
      <c r="B725" s="35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>
      <c r="A726" s="2"/>
      <c r="B726" s="35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>
      <c r="A727" s="2"/>
      <c r="B727" s="35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>
      <c r="A728" s="2"/>
      <c r="B728" s="35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>
      <c r="A729" s="2"/>
      <c r="B729" s="35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>
      <c r="A730" s="2"/>
      <c r="B730" s="35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>
      <c r="A731" s="2"/>
      <c r="B731" s="35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>
      <c r="A732" s="2"/>
      <c r="B732" s="35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>
      <c r="A733" s="2"/>
      <c r="B733" s="35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>
      <c r="A734" s="2"/>
      <c r="B734" s="35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>
      <c r="A735" s="2"/>
      <c r="B735" s="35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>
      <c r="A736" s="2"/>
      <c r="B736" s="35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>
      <c r="A737" s="2"/>
      <c r="B737" s="35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>
      <c r="A738" s="2"/>
      <c r="B738" s="35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>
      <c r="A739" s="2"/>
      <c r="B739" s="35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>
      <c r="A740" s="2"/>
      <c r="B740" s="35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>
      <c r="A741" s="2"/>
      <c r="B741" s="35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>
      <c r="A742" s="2"/>
      <c r="B742" s="35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>
      <c r="A743" s="2"/>
      <c r="B743" s="35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>
      <c r="A744" s="2"/>
      <c r="B744" s="35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>
      <c r="A745" s="2"/>
      <c r="B745" s="35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>
      <c r="A746" s="2"/>
      <c r="B746" s="35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>
      <c r="A747" s="2"/>
      <c r="B747" s="36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>
      <c r="A748" s="2"/>
      <c r="B748" s="36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>
      <c r="A749" s="2"/>
      <c r="B749" s="36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>
      <c r="A750" s="2"/>
      <c r="B750" s="36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>
      <c r="A751" s="2"/>
      <c r="B751" s="36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>
      <c r="A752" s="2"/>
      <c r="B752" s="36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>
      <c r="A753" s="2"/>
      <c r="B753" s="36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>
      <c r="A754" s="2"/>
      <c r="B754" s="36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>
      <c r="A755" s="2"/>
      <c r="B755" s="36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>
      <c r="A756" s="2"/>
      <c r="B756" s="36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>
      <c r="A757" s="2"/>
      <c r="B757" s="36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>
      <c r="A758" s="2"/>
      <c r="B758" s="36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>
      <c r="A759" s="2"/>
      <c r="B759" s="36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>
      <c r="A760" s="2"/>
      <c r="B760" s="36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>
      <c r="A761" s="2"/>
      <c r="B761" s="36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>
      <c r="A762" s="2"/>
      <c r="B762" s="36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>
      <c r="A763" s="2"/>
      <c r="B763" s="36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>
      <c r="A764" s="2"/>
      <c r="B764" s="36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>
      <c r="A765" s="2"/>
      <c r="B765" s="36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>
      <c r="A766" s="2"/>
      <c r="B766" s="36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>
      <c r="A767" s="2"/>
      <c r="B767" s="36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>
      <c r="A768" s="2"/>
      <c r="B768" s="36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>
      <c r="A769" s="2"/>
      <c r="B769" s="36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>
      <c r="A770" s="2"/>
      <c r="B770" s="36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>
      <c r="A771" s="2"/>
      <c r="B771" s="36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>
      <c r="A772" s="2"/>
      <c r="B772" s="36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>
      <c r="A773" s="2"/>
      <c r="B773" s="36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>
      <c r="A774" s="2"/>
      <c r="B774" s="36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>
      <c r="A775" s="2"/>
      <c r="B775" s="36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>
      <c r="A776" s="2"/>
      <c r="B776" s="36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>
      <c r="A777" s="2"/>
      <c r="B777" s="36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>
      <c r="A778" s="2"/>
      <c r="B778" s="36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>
      <c r="A779" s="2"/>
      <c r="B779" s="36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>
      <c r="A780" s="2"/>
      <c r="B780" s="36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>
      <c r="A781" s="2"/>
      <c r="B781" s="36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>
      <c r="A782" s="2"/>
      <c r="B782" s="36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>
      <c r="A783" s="2"/>
      <c r="B783" s="36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>
      <c r="A784" s="2"/>
      <c r="B784" s="36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>
      <c r="A785" s="2"/>
      <c r="B785" s="36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>
      <c r="A786" s="2"/>
      <c r="B786" s="36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>
      <c r="A787" s="2"/>
      <c r="B787" s="36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>
      <c r="A788" s="2"/>
      <c r="B788" s="36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>
      <c r="A789" s="2"/>
      <c r="B789" s="36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>
      <c r="A790" s="2"/>
      <c r="B790" s="36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>
      <c r="A791" s="2"/>
      <c r="B791" s="36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>
      <c r="A792" s="2"/>
      <c r="B792" s="36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>
      <c r="A793" s="2"/>
      <c r="B793" s="36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>
      <c r="A794" s="2"/>
      <c r="B794" s="36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>
      <c r="A795" s="2"/>
      <c r="B795" s="36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>
      <c r="A796" s="2"/>
      <c r="B796" s="36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>
      <c r="A797" s="2"/>
      <c r="B797" s="36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>
      <c r="A798" s="2"/>
      <c r="B798" s="36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>
      <c r="A799" s="2"/>
      <c r="B799" s="36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>
      <c r="A800" s="2"/>
      <c r="B800" s="36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>
      <c r="A801" s="2"/>
      <c r="B801" s="36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>
      <c r="A802" s="2"/>
      <c r="B802" s="36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>
      <c r="A803" s="2"/>
      <c r="B803" s="36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>
      <c r="A804" s="2"/>
      <c r="B804" s="36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>
      <c r="A805" s="2"/>
      <c r="B805" s="36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>
      <c r="A806" s="2"/>
      <c r="B806" s="36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>
      <c r="A807" s="2"/>
      <c r="B807" s="36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>
      <c r="A808" s="2"/>
      <c r="B808" s="36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>
      <c r="A809" s="2"/>
      <c r="B809" s="36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>
      <c r="A810" s="2"/>
      <c r="B810" s="36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>
      <c r="A811" s="2"/>
      <c r="B811" s="36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>
      <c r="A812" s="2"/>
      <c r="B812" s="36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>
      <c r="A813" s="2"/>
      <c r="B813" s="36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>
      <c r="A814" s="2"/>
      <c r="B814" s="36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>
      <c r="A815" s="2"/>
      <c r="B815" s="36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>
      <c r="A816" s="2"/>
      <c r="B816" s="36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>
      <c r="A817" s="2"/>
      <c r="B817" s="36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>
      <c r="A818" s="2"/>
      <c r="B818" s="36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>
      <c r="A819" s="2"/>
      <c r="B819" s="36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>
      <c r="A820" s="2"/>
      <c r="B820" s="36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>
      <c r="A821" s="2"/>
      <c r="B821" s="36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>
      <c r="A822" s="2"/>
      <c r="B822" s="36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>
      <c r="A823" s="2"/>
      <c r="B823" s="36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>
      <c r="A824" s="2"/>
      <c r="B824" s="36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>
      <c r="A825" s="2"/>
      <c r="B825" s="36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>
      <c r="A826" s="2"/>
      <c r="B826" s="36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>
      <c r="A827" s="2"/>
      <c r="B827" s="36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>
      <c r="A828" s="2"/>
      <c r="B828" s="36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>
      <c r="A829" s="2"/>
      <c r="B829" s="36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>
      <c r="A830" s="2"/>
      <c r="B830" s="36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>
      <c r="A831" s="2"/>
      <c r="B831" s="36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>
      <c r="A832" s="2"/>
      <c r="B832" s="36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>
      <c r="A833" s="2"/>
      <c r="B833" s="36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>
      <c r="A834" s="2"/>
      <c r="B834" s="36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>
      <c r="A835" s="2"/>
      <c r="B835" s="36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>
      <c r="A836" s="2"/>
      <c r="B836" s="36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>
      <c r="A837" s="2"/>
      <c r="B837" s="36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>
      <c r="A838" s="2"/>
      <c r="B838" s="36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>
      <c r="A839" s="2"/>
      <c r="B839" s="36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>
      <c r="A840" s="2"/>
      <c r="B840" s="36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>
      <c r="A841" s="2"/>
      <c r="B841" s="36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>
      <c r="A842" s="2"/>
      <c r="B842" s="36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>
      <c r="A843" s="2"/>
      <c r="B843" s="36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>
      <c r="A844" s="2"/>
      <c r="B844" s="36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>
      <c r="A845" s="2"/>
      <c r="B845" s="36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>
      <c r="A846" s="2"/>
      <c r="B846" s="36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>
      <c r="A847" s="2"/>
      <c r="B847" s="36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>
      <c r="A848" s="2"/>
      <c r="B848" s="36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>
      <c r="A849" s="2"/>
      <c r="B849" s="36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>
      <c r="A850" s="2"/>
      <c r="B850" s="36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>
      <c r="A851" s="2"/>
      <c r="B851" s="36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>
      <c r="A852" s="2"/>
      <c r="B852" s="36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>
      <c r="A853" s="2"/>
      <c r="B853" s="36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>
      <c r="A854" s="2"/>
      <c r="B854" s="36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>
      <c r="A855" s="2"/>
      <c r="B855" s="36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>
      <c r="A856" s="2"/>
      <c r="B856" s="36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>
      <c r="A857" s="2"/>
      <c r="B857" s="36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>
      <c r="A858" s="2"/>
      <c r="B858" s="36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>
      <c r="A859" s="2"/>
      <c r="B859" s="36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>
      <c r="A860" s="2"/>
      <c r="B860" s="36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>
      <c r="A861" s="2"/>
      <c r="B861" s="36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>
      <c r="A862" s="2"/>
      <c r="B862" s="36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>
      <c r="A863" s="2"/>
      <c r="B863" s="36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>
      <c r="A864" s="2"/>
      <c r="B864" s="36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>
      <c r="A865" s="2"/>
      <c r="B865" s="36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>
      <c r="A866" s="2"/>
      <c r="B866" s="36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>
      <c r="A867" s="2"/>
      <c r="B867" s="36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>
      <c r="A868" s="2"/>
      <c r="B868" s="36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>
      <c r="A869" s="2"/>
      <c r="B869" s="36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>
      <c r="A870" s="2"/>
      <c r="B870" s="36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>
      <c r="A871" s="2"/>
      <c r="B871" s="36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>
      <c r="A872" s="2"/>
      <c r="B872" s="36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>
      <c r="A873" s="2"/>
      <c r="B873" s="36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>
      <c r="A874" s="2"/>
      <c r="B874" s="36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>
      <c r="A875" s="2"/>
      <c r="B875" s="36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>
      <c r="A876" s="2"/>
      <c r="B876" s="36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>
      <c r="A877" s="2"/>
      <c r="B877" s="36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>
      <c r="A878" s="2"/>
      <c r="B878" s="36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>
      <c r="A879" s="2"/>
      <c r="B879" s="36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>
      <c r="A880" s="2"/>
      <c r="B880" s="36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>
      <c r="A881" s="2"/>
      <c r="B881" s="36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>
      <c r="A882" s="2"/>
      <c r="B882" s="36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>
      <c r="A883" s="2"/>
      <c r="B883" s="36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>
      <c r="A884" s="2"/>
      <c r="B884" s="36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>
      <c r="A885" s="2"/>
      <c r="B885" s="36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>
      <c r="A886" s="2"/>
      <c r="B886" s="36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>
      <c r="A887" s="2"/>
      <c r="B887" s="36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>
      <c r="A888" s="2"/>
      <c r="B888" s="36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>
      <c r="A889" s="2"/>
      <c r="B889" s="36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>
      <c r="A890" s="2"/>
      <c r="B890" s="36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>
      <c r="A891" s="2"/>
      <c r="B891" s="36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>
      <c r="A892" s="2"/>
      <c r="B892" s="36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>
      <c r="A893" s="2"/>
      <c r="B893" s="36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>
      <c r="A894" s="2"/>
      <c r="B894" s="36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>
      <c r="A895" s="2"/>
      <c r="B895" s="36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>
      <c r="A896" s="2"/>
      <c r="B896" s="36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>
      <c r="A897" s="2"/>
      <c r="B897" s="36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>
      <c r="A898" s="2"/>
      <c r="B898" s="36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>
      <c r="A899" s="2"/>
      <c r="B899" s="36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>
      <c r="A900" s="2"/>
      <c r="B900" s="36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>
      <c r="A901" s="2"/>
      <c r="B901" s="36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>
      <c r="A902" s="2"/>
      <c r="B902" s="36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>
      <c r="A903" s="2"/>
      <c r="B903" s="36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>
      <c r="A904" s="2"/>
      <c r="B904" s="36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>
      <c r="A905" s="2"/>
      <c r="B905" s="36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>
      <c r="A906" s="2"/>
      <c r="B906" s="36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>
      <c r="A907" s="2"/>
      <c r="B907" s="36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>
      <c r="A908" s="2"/>
      <c r="B908" s="36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>
      <c r="A909" s="2"/>
      <c r="B909" s="36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>
      <c r="A910" s="2"/>
      <c r="B910" s="36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>
      <c r="A911" s="2"/>
      <c r="B911" s="36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>
      <c r="A912" s="2"/>
      <c r="B912" s="36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>
      <c r="A913" s="2"/>
      <c r="B913" s="36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>
      <c r="A914" s="2"/>
      <c r="B914" s="36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>
      <c r="A915" s="2"/>
      <c r="B915" s="36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>
      <c r="A916" s="2"/>
      <c r="B916" s="36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>
      <c r="A917" s="2"/>
      <c r="B917" s="36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>
      <c r="A918" s="2"/>
      <c r="B918" s="36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>
      <c r="A919" s="2"/>
      <c r="B919" s="36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>
      <c r="A920" s="2"/>
      <c r="B920" s="36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>
      <c r="A921" s="2"/>
      <c r="B921" s="36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>
      <c r="A922" s="2"/>
      <c r="B922" s="36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>
      <c r="A923" s="2"/>
      <c r="B923" s="36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>
      <c r="A924" s="2"/>
      <c r="B924" s="36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>
      <c r="A925" s="2"/>
      <c r="B925" s="36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>
      <c r="A926" s="2"/>
      <c r="B926" s="36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>
      <c r="A927" s="2"/>
      <c r="B927" s="36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>
      <c r="A928" s="2"/>
      <c r="B928" s="36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>
      <c r="A929" s="2"/>
      <c r="B929" s="36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>
      <c r="A930" s="2"/>
      <c r="B930" s="36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>
      <c r="A931" s="2"/>
      <c r="B931" s="36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>
      <c r="A932" s="2"/>
      <c r="B932" s="36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>
      <c r="A933" s="2"/>
      <c r="B933" s="36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>
      <c r="A934" s="2"/>
      <c r="B934" s="36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>
      <c r="A935" s="2"/>
      <c r="B935" s="36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>
      <c r="A936" s="2"/>
      <c r="B936" s="36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>
      <c r="A937" s="2"/>
      <c r="B937" s="36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>
      <c r="A938" s="2"/>
      <c r="B938" s="36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>
      <c r="A939" s="2"/>
      <c r="B939" s="36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>
      <c r="A940" s="2"/>
      <c r="B940" s="36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>
      <c r="A941" s="2"/>
      <c r="B941" s="36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>
      <c r="A942" s="2"/>
      <c r="B942" s="36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>
      <c r="A943" s="2"/>
      <c r="B943" s="36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>
      <c r="A944" s="2"/>
      <c r="B944" s="36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>
      <c r="A945" s="2"/>
      <c r="B945" s="36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>
      <c r="A946" s="2"/>
      <c r="B946" s="36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>
      <c r="A947" s="2"/>
      <c r="B947" s="36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>
      <c r="A948" s="2"/>
      <c r="B948" s="36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>
      <c r="A949" s="2"/>
      <c r="B949" s="36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>
      <c r="A950" s="2"/>
      <c r="B950" s="36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>
      <c r="A951" s="2"/>
      <c r="B951" s="36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>
      <c r="A952" s="2"/>
      <c r="B952" s="36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>
      <c r="A953" s="2"/>
      <c r="B953" s="36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>
      <c r="A954" s="2"/>
      <c r="B954" s="36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>
      <c r="A955" s="2"/>
      <c r="B955" s="36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>
      <c r="A956" s="2"/>
      <c r="B956" s="36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>
      <c r="A957" s="2"/>
      <c r="B957" s="36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>
      <c r="A958" s="2"/>
      <c r="B958" s="36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>
      <c r="A959" s="2"/>
      <c r="B959" s="36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>
      <c r="A960" s="2"/>
      <c r="B960" s="36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>
      <c r="A961" s="2"/>
      <c r="B961" s="36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>
      <c r="A962" s="2"/>
      <c r="B962" s="36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>
      <c r="A963" s="2"/>
      <c r="B963" s="36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>
      <c r="A964" s="2"/>
      <c r="B964" s="36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>
      <c r="A965" s="2"/>
      <c r="B965" s="36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>
      <c r="A966" s="2"/>
      <c r="B966" s="36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>
      <c r="A967" s="2"/>
      <c r="B967" s="36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>
      <c r="B968" s="36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>
      <c r="B969" s="36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>
      <c r="B970" s="36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>
      <c r="B971" s="36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>
      <c r="B972" s="36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>
      <c r="B973" s="36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>
      <c r="B974" s="36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>
      <c r="B975" s="36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>
      <c r="B976" s="36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>
      <c r="B977" s="36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>
      <c r="B978" s="36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>
      <c r="B979" s="36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>
      <c r="B980" s="36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>
      <c r="B981" s="36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>
      <c r="B982" s="36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>
      <c r="B983" s="36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>
      <c r="B984" s="36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>
      <c r="B985" s="36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>
      <c r="B986" s="36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>
      <c r="B987" s="36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>
      <c r="B988" s="36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>
      <c r="B989" s="36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>
      <c r="B990" s="36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>
      <c r="B991" s="36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>
      <c r="B992" s="36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>
      <c r="B993" s="36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>
      <c r="B994" s="36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>
      <c r="B995" s="36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</sheetData>
  <mergeCells count="2">
    <mergeCell ref="B21:M21"/>
    <mergeCell ref="B22:M22"/>
  </mergeCell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1.0" ySplit="3.0" topLeftCell="B4" activePane="bottomRight" state="frozen"/>
      <selection activeCell="B1" sqref="B1" pane="topRight"/>
      <selection activeCell="A4" sqref="A4" pane="bottomLeft"/>
      <selection activeCell="B4" sqref="B4" pane="bottomRight"/>
    </sheetView>
  </sheetViews>
  <sheetFormatPr customHeight="1" defaultColWidth="12.63" defaultRowHeight="15.75"/>
  <cols>
    <col customWidth="1" min="7" max="7" width="14.5"/>
    <col customWidth="1" min="9" max="9" width="14.5"/>
  </cols>
  <sheetData>
    <row r="1" hidden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idden="1">
      <c r="A2" s="3" t="str">
        <f>EOMONTH(A2,0)</f>
        <v>#REF!</v>
      </c>
      <c r="B2" s="3">
        <v>45169.0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5"/>
      <c r="B3" s="6" t="s">
        <v>2</v>
      </c>
      <c r="C3" s="6" t="s">
        <v>3</v>
      </c>
      <c r="D3" s="6" t="s">
        <v>4</v>
      </c>
      <c r="E3" s="6" t="s">
        <v>5</v>
      </c>
      <c r="F3" s="6" t="s">
        <v>6</v>
      </c>
      <c r="G3" s="7" t="s">
        <v>7</v>
      </c>
      <c r="H3" s="7" t="s">
        <v>8</v>
      </c>
      <c r="I3" s="7" t="s">
        <v>9</v>
      </c>
      <c r="J3" s="7" t="s">
        <v>10</v>
      </c>
      <c r="K3" s="7" t="s">
        <v>11</v>
      </c>
      <c r="L3" s="7" t="s">
        <v>12</v>
      </c>
      <c r="M3" s="7" t="s">
        <v>13</v>
      </c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27" t="s">
        <v>46</v>
      </c>
      <c r="B4" s="10">
        <v>0.3758796296296296</v>
      </c>
      <c r="C4" s="11">
        <v>58.32</v>
      </c>
      <c r="D4" s="11">
        <v>58.385</v>
      </c>
      <c r="E4" s="11">
        <v>58.26</v>
      </c>
      <c r="F4" s="25">
        <v>58.333</v>
      </c>
      <c r="G4" s="25">
        <v>58.299</v>
      </c>
      <c r="H4" s="25">
        <v>728.8</v>
      </c>
      <c r="I4" s="25">
        <v>58.34</v>
      </c>
      <c r="J4" s="25">
        <v>441.5</v>
      </c>
      <c r="K4" s="25">
        <v>58.315</v>
      </c>
      <c r="L4" s="25">
        <v>1170.3</v>
      </c>
      <c r="M4" s="25">
        <v>58.299</v>
      </c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27" t="s">
        <v>47</v>
      </c>
      <c r="B5" s="10">
        <v>0.3755787037037037</v>
      </c>
      <c r="C5" s="11">
        <v>58.3</v>
      </c>
      <c r="D5" s="11">
        <v>58.34</v>
      </c>
      <c r="E5" s="11">
        <v>58.08</v>
      </c>
      <c r="F5" s="25">
        <v>58.08</v>
      </c>
      <c r="G5" s="25">
        <v>58.296</v>
      </c>
      <c r="H5" s="25">
        <v>543.1</v>
      </c>
      <c r="I5" s="25">
        <v>58.19</v>
      </c>
      <c r="J5" s="25">
        <v>813.0</v>
      </c>
      <c r="K5" s="25">
        <v>58.233</v>
      </c>
      <c r="L5" s="25">
        <v>1356.1</v>
      </c>
      <c r="M5" s="25">
        <v>58.296</v>
      </c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7" t="s">
        <v>48</v>
      </c>
      <c r="B6" s="22">
        <v>0.3754745370388264</v>
      </c>
      <c r="C6" s="11">
        <v>57.85</v>
      </c>
      <c r="D6" s="11">
        <v>57.915</v>
      </c>
      <c r="E6" s="11">
        <v>57.68</v>
      </c>
      <c r="F6" s="25">
        <v>57.9</v>
      </c>
      <c r="G6" s="25">
        <v>57.854</v>
      </c>
      <c r="H6" s="25">
        <v>787.5</v>
      </c>
      <c r="I6" s="25">
        <v>57.831</v>
      </c>
      <c r="J6" s="25">
        <v>975.03</v>
      </c>
      <c r="K6" s="25">
        <v>57.841</v>
      </c>
      <c r="L6" s="25">
        <v>1762.53</v>
      </c>
      <c r="M6" s="25">
        <v>57.854</v>
      </c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7" t="s">
        <v>49</v>
      </c>
      <c r="B7" s="10">
        <v>0.3754282407407407</v>
      </c>
      <c r="C7" s="11">
        <v>57.96</v>
      </c>
      <c r="D7" s="11">
        <v>58.02</v>
      </c>
      <c r="E7" s="11">
        <v>57.8</v>
      </c>
      <c r="F7" s="25">
        <v>57.81</v>
      </c>
      <c r="G7" s="25">
        <v>57.957</v>
      </c>
      <c r="H7" s="25">
        <v>656.5</v>
      </c>
      <c r="I7" s="25">
        <v>57.854</v>
      </c>
      <c r="J7" s="25">
        <v>557.9</v>
      </c>
      <c r="K7" s="25">
        <v>57.91</v>
      </c>
      <c r="L7" s="25">
        <v>1214.4</v>
      </c>
      <c r="M7" s="25">
        <v>57.957</v>
      </c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7" t="s">
        <v>50</v>
      </c>
      <c r="B8" s="10">
        <v>0.3751851851851852</v>
      </c>
      <c r="C8" s="11">
        <v>57.7</v>
      </c>
      <c r="D8" s="11">
        <v>57.85</v>
      </c>
      <c r="E8" s="11">
        <v>57.495</v>
      </c>
      <c r="F8" s="25">
        <v>57.515</v>
      </c>
      <c r="G8" s="25">
        <v>57.727</v>
      </c>
      <c r="H8" s="25">
        <v>692.0</v>
      </c>
      <c r="I8" s="25">
        <v>57.664</v>
      </c>
      <c r="J8" s="25">
        <v>1064.4</v>
      </c>
      <c r="K8" s="25">
        <v>57.69</v>
      </c>
      <c r="L8" s="25">
        <v>1756.4</v>
      </c>
      <c r="M8" s="25">
        <v>57.727</v>
      </c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7" t="s">
        <v>51</v>
      </c>
      <c r="B9" s="10">
        <v>0.3752662037037037</v>
      </c>
      <c r="C9" s="11">
        <v>57.68</v>
      </c>
      <c r="D9" s="11">
        <v>57.68</v>
      </c>
      <c r="E9" s="11">
        <v>57.25</v>
      </c>
      <c r="F9" s="25">
        <v>57.316</v>
      </c>
      <c r="G9" s="25">
        <v>57.551</v>
      </c>
      <c r="H9" s="25">
        <v>763.2</v>
      </c>
      <c r="I9" s="25">
        <v>57.347</v>
      </c>
      <c r="J9" s="25">
        <v>849.103</v>
      </c>
      <c r="K9" s="25">
        <v>57.443</v>
      </c>
      <c r="L9" s="25">
        <v>1612.3</v>
      </c>
      <c r="M9" s="25">
        <v>57.551</v>
      </c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8"/>
    </row>
    <row r="10">
      <c r="A10" s="27" t="s">
        <v>52</v>
      </c>
      <c r="B10" s="10">
        <v>0.3752083333333333</v>
      </c>
      <c r="C10" s="11">
        <v>57.45</v>
      </c>
      <c r="D10" s="11">
        <v>57.45</v>
      </c>
      <c r="E10" s="11">
        <v>57.185</v>
      </c>
      <c r="F10" s="25">
        <v>57.28</v>
      </c>
      <c r="G10" s="25">
        <v>57.342</v>
      </c>
      <c r="H10" s="25">
        <v>796.9</v>
      </c>
      <c r="I10" s="25">
        <v>57.27</v>
      </c>
      <c r="J10" s="25">
        <v>703.65</v>
      </c>
      <c r="K10" s="25">
        <v>57.308</v>
      </c>
      <c r="L10" s="25">
        <v>1500.55</v>
      </c>
      <c r="M10" s="25">
        <v>57.342</v>
      </c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7" t="s">
        <v>53</v>
      </c>
      <c r="B11" s="10">
        <v>0.3761689814814815</v>
      </c>
      <c r="C11" s="11">
        <v>57.299</v>
      </c>
      <c r="D11" s="11">
        <v>57.42</v>
      </c>
      <c r="E11" s="11">
        <v>57.25</v>
      </c>
      <c r="F11" s="25">
        <v>57.316</v>
      </c>
      <c r="G11" s="25">
        <v>57.299</v>
      </c>
      <c r="H11" s="25">
        <v>458.7</v>
      </c>
      <c r="I11" s="25">
        <v>57.346</v>
      </c>
      <c r="J11" s="25">
        <v>722.14</v>
      </c>
      <c r="K11" s="25">
        <v>57.327</v>
      </c>
      <c r="L11" s="25">
        <v>1180.84</v>
      </c>
      <c r="M11" s="25">
        <v>57.299</v>
      </c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7" t="s">
        <v>54</v>
      </c>
      <c r="B12" s="10">
        <v>0.37701388888888887</v>
      </c>
      <c r="C12" s="11">
        <v>57.25</v>
      </c>
      <c r="D12" s="11">
        <v>57.295</v>
      </c>
      <c r="E12" s="11">
        <v>56.92</v>
      </c>
      <c r="F12" s="25">
        <v>56.96</v>
      </c>
      <c r="G12" s="25">
        <v>57.244</v>
      </c>
      <c r="H12" s="25">
        <v>622.25</v>
      </c>
      <c r="I12" s="25">
        <v>57.077</v>
      </c>
      <c r="J12" s="25">
        <v>1174.78</v>
      </c>
      <c r="K12" s="25">
        <v>57.135</v>
      </c>
      <c r="L12" s="25">
        <v>1797.03</v>
      </c>
      <c r="M12" s="25">
        <v>57.244</v>
      </c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7" t="s">
        <v>55</v>
      </c>
      <c r="B13" s="10">
        <v>0.3756481481481482</v>
      </c>
      <c r="C13" s="11">
        <v>56.9</v>
      </c>
      <c r="D13" s="11">
        <v>57.12</v>
      </c>
      <c r="E13" s="11">
        <v>56.835</v>
      </c>
      <c r="F13" s="25">
        <v>56.955</v>
      </c>
      <c r="G13" s="25">
        <v>56.885</v>
      </c>
      <c r="H13" s="25">
        <v>509.6</v>
      </c>
      <c r="I13" s="25">
        <v>57.004</v>
      </c>
      <c r="J13" s="25">
        <v>829.02</v>
      </c>
      <c r="K13" s="25">
        <v>56.959</v>
      </c>
      <c r="L13" s="25">
        <v>1338.62</v>
      </c>
      <c r="M13" s="25">
        <v>56.885</v>
      </c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7" t="s">
        <v>56</v>
      </c>
      <c r="B14" s="10">
        <v>0.3752662037037037</v>
      </c>
      <c r="C14" s="11">
        <v>56.97</v>
      </c>
      <c r="D14" s="11">
        <v>57.14</v>
      </c>
      <c r="E14" s="11">
        <v>56.9</v>
      </c>
      <c r="F14" s="25">
        <v>56.9</v>
      </c>
      <c r="G14" s="25">
        <v>57.046</v>
      </c>
      <c r="H14" s="25">
        <v>587.48</v>
      </c>
      <c r="I14" s="25">
        <v>57.027</v>
      </c>
      <c r="J14" s="25">
        <v>742.255</v>
      </c>
      <c r="K14" s="25">
        <v>57.036</v>
      </c>
      <c r="L14" s="25">
        <v>1329.73</v>
      </c>
      <c r="M14" s="25">
        <v>57.046</v>
      </c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7" t="s">
        <v>57</v>
      </c>
      <c r="B15" s="10">
        <v>0.3751273148148148</v>
      </c>
      <c r="C15" s="11">
        <v>57.12</v>
      </c>
      <c r="D15" s="11">
        <v>57.28</v>
      </c>
      <c r="E15" s="11">
        <v>57.12</v>
      </c>
      <c r="F15" s="25">
        <v>57.245</v>
      </c>
      <c r="G15" s="25">
        <v>57.175</v>
      </c>
      <c r="H15" s="25">
        <v>813.15</v>
      </c>
      <c r="I15" s="25">
        <v>57.224</v>
      </c>
      <c r="J15" s="25">
        <v>631.5</v>
      </c>
      <c r="K15" s="25">
        <v>57.197</v>
      </c>
      <c r="L15" s="25">
        <v>1444.65</v>
      </c>
      <c r="M15" s="25">
        <v>57.175</v>
      </c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7" t="s">
        <v>58</v>
      </c>
      <c r="B16" s="10">
        <v>0.3753009259259259</v>
      </c>
      <c r="C16" s="11">
        <v>57.05</v>
      </c>
      <c r="D16" s="11">
        <v>57.05</v>
      </c>
      <c r="E16" s="11">
        <v>56.63</v>
      </c>
      <c r="F16" s="25">
        <v>56.64</v>
      </c>
      <c r="G16" s="25">
        <v>56.916</v>
      </c>
      <c r="H16" s="25">
        <v>898.5</v>
      </c>
      <c r="I16" s="25">
        <v>56.731</v>
      </c>
      <c r="J16" s="25">
        <v>711.5</v>
      </c>
      <c r="K16" s="25">
        <v>56.834</v>
      </c>
      <c r="L16" s="25">
        <v>1610.0</v>
      </c>
      <c r="M16" s="25">
        <v>56.916</v>
      </c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7" t="s">
        <v>59</v>
      </c>
      <c r="B17" s="10">
        <v>0.37572916666666667</v>
      </c>
      <c r="C17" s="11">
        <v>56.6</v>
      </c>
      <c r="D17" s="11">
        <v>56.64</v>
      </c>
      <c r="E17" s="11">
        <v>56.51</v>
      </c>
      <c r="F17" s="25">
        <v>56.55</v>
      </c>
      <c r="G17" s="25">
        <v>56.576</v>
      </c>
      <c r="H17" s="25">
        <v>812.2</v>
      </c>
      <c r="I17" s="25">
        <v>56.587</v>
      </c>
      <c r="J17" s="25">
        <v>736.0</v>
      </c>
      <c r="K17" s="25">
        <v>56.581</v>
      </c>
      <c r="L17" s="25">
        <v>1548.2</v>
      </c>
      <c r="M17" s="25">
        <v>56.576</v>
      </c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7" t="s">
        <v>60</v>
      </c>
      <c r="B18" s="10">
        <v>0.3751388888888889</v>
      </c>
      <c r="C18" s="25">
        <v>56.4</v>
      </c>
      <c r="D18" s="25">
        <v>56.54</v>
      </c>
      <c r="E18" s="25">
        <v>56.345</v>
      </c>
      <c r="F18" s="25">
        <v>56.5</v>
      </c>
      <c r="G18" s="25">
        <v>56.423</v>
      </c>
      <c r="H18" s="25">
        <v>684.15</v>
      </c>
      <c r="I18" s="25">
        <v>56.466</v>
      </c>
      <c r="J18" s="25">
        <v>904.5</v>
      </c>
      <c r="K18" s="25">
        <v>56.448</v>
      </c>
      <c r="L18" s="25">
        <v>1588.65</v>
      </c>
      <c r="M18" s="25">
        <v>56.423</v>
      </c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8"/>
    </row>
    <row r="19">
      <c r="A19" s="27" t="s">
        <v>61</v>
      </c>
      <c r="B19" s="10">
        <v>0.37519675925925927</v>
      </c>
      <c r="C19" s="11">
        <v>56.333</v>
      </c>
      <c r="D19" s="11">
        <v>56.38</v>
      </c>
      <c r="E19" s="11">
        <v>56.28</v>
      </c>
      <c r="F19" s="25">
        <v>56.333</v>
      </c>
      <c r="G19" s="25">
        <v>56.332</v>
      </c>
      <c r="H19" s="25">
        <v>829.55</v>
      </c>
      <c r="I19" s="25">
        <v>56.325</v>
      </c>
      <c r="J19" s="25">
        <v>760.4</v>
      </c>
      <c r="K19" s="25">
        <v>56.329</v>
      </c>
      <c r="L19" s="25">
        <v>1589.95</v>
      </c>
      <c r="M19" s="25">
        <v>56.332</v>
      </c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7" t="s">
        <v>62</v>
      </c>
      <c r="B20" s="39" t="s">
        <v>63</v>
      </c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>
      <c r="A21" s="37" t="s">
        <v>64</v>
      </c>
      <c r="B21" s="39" t="s">
        <v>65</v>
      </c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</row>
    <row r="22">
      <c r="A22" s="37" t="s">
        <v>66</v>
      </c>
      <c r="B22" s="10">
        <v>0.37561342592592595</v>
      </c>
      <c r="C22" s="11">
        <v>56.222</v>
      </c>
      <c r="D22" s="11">
        <v>56.31</v>
      </c>
      <c r="E22" s="11">
        <v>56.17</v>
      </c>
      <c r="F22" s="25">
        <v>56.281</v>
      </c>
      <c r="G22" s="25">
        <v>56.241</v>
      </c>
      <c r="H22" s="25">
        <v>745.5</v>
      </c>
      <c r="I22" s="25">
        <v>56.263</v>
      </c>
      <c r="J22" s="25">
        <v>842.15</v>
      </c>
      <c r="K22" s="25">
        <v>56.253</v>
      </c>
      <c r="L22" s="25">
        <v>1587.65</v>
      </c>
      <c r="M22" s="25">
        <v>56.241</v>
      </c>
      <c r="N22" s="40"/>
      <c r="O22" s="40"/>
      <c r="P22" s="40"/>
      <c r="Q22" s="40"/>
      <c r="R22" s="40"/>
      <c r="S22" s="40"/>
      <c r="T22" s="40"/>
      <c r="U22" s="40"/>
      <c r="V22" s="40"/>
      <c r="W22" s="40"/>
      <c r="X22" s="40"/>
      <c r="Y22" s="40"/>
      <c r="Z22" s="40"/>
    </row>
    <row r="23">
      <c r="A23" s="37" t="s">
        <v>67</v>
      </c>
      <c r="B23" s="39" t="s">
        <v>36</v>
      </c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</row>
    <row r="24">
      <c r="A24" s="37" t="s">
        <v>68</v>
      </c>
      <c r="B24" s="10">
        <v>0.37547453703703704</v>
      </c>
      <c r="C24" s="11">
        <v>56.25</v>
      </c>
      <c r="D24" s="11">
        <v>56.34</v>
      </c>
      <c r="E24" s="11">
        <v>56.22</v>
      </c>
      <c r="F24" s="25">
        <v>56.283</v>
      </c>
      <c r="G24" s="25">
        <v>56.297</v>
      </c>
      <c r="H24" s="25">
        <v>654.8</v>
      </c>
      <c r="I24" s="25">
        <v>56.284</v>
      </c>
      <c r="J24" s="25">
        <v>912.2</v>
      </c>
      <c r="K24" s="25">
        <v>56.289</v>
      </c>
      <c r="L24" s="25">
        <v>1567.0</v>
      </c>
      <c r="M24" s="25">
        <v>56.297</v>
      </c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</row>
    <row r="25">
      <c r="A25" s="37" t="s">
        <v>69</v>
      </c>
      <c r="B25" s="10">
        <v>0.3752662037037037</v>
      </c>
      <c r="C25" s="11">
        <v>56.2</v>
      </c>
      <c r="D25" s="11">
        <v>56.25</v>
      </c>
      <c r="E25" s="11">
        <v>56.111</v>
      </c>
      <c r="F25" s="25">
        <v>56.111</v>
      </c>
      <c r="G25" s="25">
        <v>56.184</v>
      </c>
      <c r="H25" s="25">
        <v>577.35</v>
      </c>
      <c r="I25" s="25">
        <v>56.174</v>
      </c>
      <c r="J25" s="25">
        <v>658.0</v>
      </c>
      <c r="K25" s="25">
        <v>56.179</v>
      </c>
      <c r="L25" s="25">
        <v>1235.35</v>
      </c>
      <c r="M25" s="25">
        <v>56.184</v>
      </c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</row>
    <row r="26">
      <c r="A26" s="8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</sheetData>
  <mergeCells count="3">
    <mergeCell ref="B20:M20"/>
    <mergeCell ref="B21:M21"/>
    <mergeCell ref="B23:M23"/>
  </mergeCells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1.0" ySplit="3.0" topLeftCell="B4" activePane="bottomRight" state="frozen"/>
      <selection activeCell="B1" sqref="B1" pane="topRight"/>
      <selection activeCell="A4" sqref="A4" pane="bottomLeft"/>
      <selection activeCell="B4" sqref="B4" pane="bottomRight"/>
    </sheetView>
  </sheetViews>
  <sheetFormatPr customHeight="1" defaultColWidth="12.63" defaultRowHeight="15.75"/>
  <cols>
    <col customWidth="1" min="7" max="7" width="14.5"/>
    <col customWidth="1" min="9" max="9" width="14.5"/>
  </cols>
  <sheetData>
    <row r="1" hidden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idden="1">
      <c r="A2" s="3" t="str">
        <f>EOMONTH(A2,0)</f>
        <v>#REF!</v>
      </c>
      <c r="B2" s="3">
        <v>45199.0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5"/>
      <c r="B3" s="6" t="s">
        <v>2</v>
      </c>
      <c r="C3" s="6" t="s">
        <v>3</v>
      </c>
      <c r="D3" s="6" t="s">
        <v>4</v>
      </c>
      <c r="E3" s="6" t="s">
        <v>5</v>
      </c>
      <c r="F3" s="6" t="s">
        <v>6</v>
      </c>
      <c r="G3" s="7" t="s">
        <v>7</v>
      </c>
      <c r="H3" s="7" t="s">
        <v>8</v>
      </c>
      <c r="I3" s="7" t="s">
        <v>9</v>
      </c>
      <c r="J3" s="7" t="s">
        <v>10</v>
      </c>
      <c r="K3" s="7" t="s">
        <v>11</v>
      </c>
      <c r="L3" s="7" t="s">
        <v>12</v>
      </c>
      <c r="M3" s="7" t="s">
        <v>13</v>
      </c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7" t="s">
        <v>70</v>
      </c>
      <c r="B4" s="41" t="s">
        <v>71</v>
      </c>
      <c r="C4" s="42">
        <v>56.22</v>
      </c>
      <c r="D4" s="42">
        <v>56.4</v>
      </c>
      <c r="E4" s="42">
        <v>56.22</v>
      </c>
      <c r="F4" s="42">
        <v>56.38</v>
      </c>
      <c r="G4" s="42">
        <v>56.317</v>
      </c>
      <c r="H4" s="42">
        <v>604.9</v>
      </c>
      <c r="I4" s="25">
        <v>56.36</v>
      </c>
      <c r="J4" s="25">
        <v>197.7</v>
      </c>
      <c r="K4" s="42">
        <v>56.317</v>
      </c>
      <c r="L4" s="42">
        <v>604.9</v>
      </c>
      <c r="M4" s="42">
        <v>56.317</v>
      </c>
      <c r="N4" s="40"/>
      <c r="O4" s="40"/>
      <c r="P4" s="40"/>
      <c r="Q4" s="40"/>
      <c r="R4" s="40"/>
      <c r="S4" s="40"/>
      <c r="T4" s="40"/>
      <c r="U4" s="40"/>
      <c r="V4" s="40"/>
      <c r="W4" s="40"/>
      <c r="X4" s="40"/>
      <c r="Y4" s="40"/>
      <c r="Z4" s="40"/>
    </row>
    <row r="5">
      <c r="A5" s="37" t="s">
        <v>72</v>
      </c>
      <c r="B5" s="41" t="s">
        <v>73</v>
      </c>
      <c r="C5" s="43">
        <v>56.5</v>
      </c>
      <c r="D5" s="43">
        <v>56.735</v>
      </c>
      <c r="E5" s="43">
        <v>56.45</v>
      </c>
      <c r="F5" s="44">
        <v>56.61</v>
      </c>
      <c r="G5" s="44">
        <v>56.624</v>
      </c>
      <c r="H5" s="44">
        <v>1194.72</v>
      </c>
      <c r="I5" s="44">
        <v>56.659</v>
      </c>
      <c r="J5" s="44">
        <v>639.02</v>
      </c>
      <c r="K5" s="44">
        <v>56.636</v>
      </c>
      <c r="L5" s="44">
        <v>1833.74</v>
      </c>
      <c r="M5" s="44">
        <v>56.624</v>
      </c>
      <c r="N5" s="40"/>
      <c r="O5" s="40"/>
      <c r="P5" s="40"/>
      <c r="Q5" s="40"/>
      <c r="R5" s="40"/>
      <c r="S5" s="40"/>
      <c r="T5" s="40"/>
      <c r="U5" s="40"/>
      <c r="V5" s="40"/>
      <c r="W5" s="40"/>
      <c r="X5" s="40"/>
      <c r="Y5" s="40"/>
      <c r="Z5" s="40"/>
    </row>
    <row r="6">
      <c r="A6" s="37" t="s">
        <v>74</v>
      </c>
      <c r="B6" s="41" t="s">
        <v>75</v>
      </c>
      <c r="C6" s="43">
        <v>56.53</v>
      </c>
      <c r="D6" s="43">
        <v>56.62</v>
      </c>
      <c r="E6" s="43">
        <v>56.5</v>
      </c>
      <c r="F6" s="44">
        <v>56.58</v>
      </c>
      <c r="G6" s="44">
        <v>56.573</v>
      </c>
      <c r="H6" s="44">
        <v>869.6</v>
      </c>
      <c r="I6" s="44">
        <v>56.558</v>
      </c>
      <c r="J6" s="44">
        <v>699.0</v>
      </c>
      <c r="K6" s="44">
        <v>56.566</v>
      </c>
      <c r="L6" s="44">
        <v>1568.6</v>
      </c>
      <c r="M6" s="44">
        <v>56.573</v>
      </c>
      <c r="N6" s="40"/>
      <c r="O6" s="40"/>
      <c r="P6" s="40"/>
      <c r="Q6" s="40"/>
      <c r="R6" s="40"/>
      <c r="S6" s="40"/>
      <c r="T6" s="40"/>
      <c r="U6" s="40"/>
      <c r="V6" s="40"/>
      <c r="W6" s="40"/>
      <c r="X6" s="40"/>
      <c r="Y6" s="40"/>
      <c r="Z6" s="40"/>
    </row>
    <row r="7">
      <c r="A7" s="37" t="s">
        <v>76</v>
      </c>
      <c r="B7" s="41" t="s">
        <v>77</v>
      </c>
      <c r="C7" s="43">
        <v>56.5</v>
      </c>
      <c r="D7" s="43">
        <v>56.51</v>
      </c>
      <c r="E7" s="43">
        <v>56.21</v>
      </c>
      <c r="F7" s="44">
        <v>56.21</v>
      </c>
      <c r="G7" s="44">
        <v>56.43</v>
      </c>
      <c r="H7" s="44">
        <v>713.65</v>
      </c>
      <c r="I7" s="44">
        <v>56.326</v>
      </c>
      <c r="J7" s="44">
        <v>859.59</v>
      </c>
      <c r="K7" s="44">
        <v>56.373</v>
      </c>
      <c r="L7" s="44">
        <v>1573.24</v>
      </c>
      <c r="M7" s="44">
        <v>56.43</v>
      </c>
      <c r="N7" s="40"/>
      <c r="O7" s="40"/>
      <c r="P7" s="40"/>
      <c r="Q7" s="40"/>
      <c r="R7" s="40"/>
      <c r="S7" s="40"/>
      <c r="T7" s="40"/>
      <c r="U7" s="40"/>
      <c r="V7" s="40"/>
      <c r="W7" s="40"/>
      <c r="X7" s="40"/>
      <c r="Y7" s="40"/>
      <c r="Z7" s="40"/>
    </row>
    <row r="8">
      <c r="A8" s="37" t="s">
        <v>78</v>
      </c>
      <c r="B8" s="41" t="s">
        <v>79</v>
      </c>
      <c r="C8" s="43">
        <v>56.0</v>
      </c>
      <c r="D8" s="43">
        <v>56.07</v>
      </c>
      <c r="E8" s="43">
        <v>55.88</v>
      </c>
      <c r="F8" s="44">
        <v>55.905</v>
      </c>
      <c r="G8" s="44">
        <v>55.991</v>
      </c>
      <c r="H8" s="44">
        <v>869.65</v>
      </c>
      <c r="I8" s="44">
        <v>55.923</v>
      </c>
      <c r="J8" s="44">
        <v>635.5</v>
      </c>
      <c r="K8" s="44">
        <v>55.962</v>
      </c>
      <c r="L8" s="44">
        <v>1505.15</v>
      </c>
      <c r="M8" s="44">
        <v>55.991</v>
      </c>
      <c r="N8" s="40"/>
      <c r="O8" s="40"/>
      <c r="P8" s="40"/>
      <c r="Q8" s="40"/>
      <c r="R8" s="40"/>
      <c r="S8" s="40"/>
      <c r="T8" s="40"/>
      <c r="U8" s="40"/>
      <c r="V8" s="40"/>
      <c r="W8" s="40"/>
      <c r="X8" s="40"/>
      <c r="Y8" s="40"/>
      <c r="Z8" s="40"/>
    </row>
    <row r="9">
      <c r="A9" s="37" t="s">
        <v>80</v>
      </c>
      <c r="B9" s="41" t="s">
        <v>81</v>
      </c>
      <c r="C9" s="43">
        <v>56.2</v>
      </c>
      <c r="D9" s="43">
        <v>56.52</v>
      </c>
      <c r="E9" s="43">
        <v>56.2</v>
      </c>
      <c r="F9" s="44">
        <v>56.52</v>
      </c>
      <c r="G9" s="44">
        <v>56.25</v>
      </c>
      <c r="H9" s="44">
        <v>461.9</v>
      </c>
      <c r="I9" s="44">
        <v>56.322</v>
      </c>
      <c r="J9" s="44">
        <v>753.46</v>
      </c>
      <c r="K9" s="44">
        <v>56.295</v>
      </c>
      <c r="L9" s="44">
        <v>1215.36</v>
      </c>
      <c r="M9" s="44">
        <v>56.25</v>
      </c>
      <c r="N9" s="40"/>
      <c r="O9" s="40"/>
      <c r="P9" s="40"/>
      <c r="Q9" s="40"/>
      <c r="R9" s="40"/>
      <c r="S9" s="40"/>
      <c r="T9" s="40"/>
      <c r="U9" s="40"/>
      <c r="V9" s="40"/>
      <c r="W9" s="40"/>
      <c r="X9" s="40"/>
      <c r="Y9" s="40"/>
      <c r="Z9" s="40"/>
    </row>
    <row r="10">
      <c r="A10" s="37" t="s">
        <v>82</v>
      </c>
      <c r="B10" s="41" t="s">
        <v>83</v>
      </c>
      <c r="C10" s="43">
        <v>56.45</v>
      </c>
      <c r="D10" s="43">
        <v>56.59</v>
      </c>
      <c r="E10" s="43">
        <v>56.35</v>
      </c>
      <c r="F10" s="44">
        <v>56.385</v>
      </c>
      <c r="G10" s="44">
        <v>56.531</v>
      </c>
      <c r="H10" s="44">
        <v>745.9</v>
      </c>
      <c r="I10" s="44">
        <v>56.447</v>
      </c>
      <c r="J10" s="44">
        <v>826.1</v>
      </c>
      <c r="K10" s="44">
        <v>56.487</v>
      </c>
      <c r="L10" s="44">
        <v>1572.0</v>
      </c>
      <c r="M10" s="44">
        <v>56.531</v>
      </c>
      <c r="N10" s="40"/>
      <c r="O10" s="40"/>
      <c r="P10" s="40"/>
      <c r="Q10" s="40"/>
      <c r="R10" s="40"/>
      <c r="S10" s="40"/>
      <c r="T10" s="40"/>
      <c r="U10" s="40"/>
      <c r="V10" s="40"/>
      <c r="W10" s="40"/>
      <c r="X10" s="40"/>
      <c r="Y10" s="40"/>
      <c r="Z10" s="40"/>
    </row>
    <row r="11">
      <c r="A11" s="37" t="s">
        <v>84</v>
      </c>
      <c r="B11" s="41" t="s">
        <v>85</v>
      </c>
      <c r="C11" s="43">
        <v>56.35</v>
      </c>
      <c r="D11" s="43">
        <v>56.35</v>
      </c>
      <c r="E11" s="43">
        <v>55.935</v>
      </c>
      <c r="F11" s="44">
        <v>55.975</v>
      </c>
      <c r="G11" s="44">
        <v>56.204</v>
      </c>
      <c r="H11" s="44">
        <v>1024.65</v>
      </c>
      <c r="I11" s="44">
        <v>56.024</v>
      </c>
      <c r="J11" s="44">
        <v>687.45</v>
      </c>
      <c r="K11" s="44">
        <v>56.132</v>
      </c>
      <c r="L11" s="44">
        <v>1712.1</v>
      </c>
      <c r="M11" s="44">
        <v>56.204</v>
      </c>
      <c r="N11" s="40"/>
      <c r="O11" s="40"/>
      <c r="P11" s="40"/>
      <c r="Q11" s="40"/>
      <c r="R11" s="40"/>
      <c r="S11" s="40"/>
      <c r="T11" s="40"/>
      <c r="U11" s="40"/>
      <c r="V11" s="40"/>
      <c r="W11" s="40"/>
      <c r="X11" s="40"/>
      <c r="Y11" s="40"/>
      <c r="Z11" s="40"/>
    </row>
    <row r="12">
      <c r="A12" s="37" t="s">
        <v>86</v>
      </c>
      <c r="B12" s="41" t="s">
        <v>87</v>
      </c>
      <c r="C12" s="43">
        <v>56.08</v>
      </c>
      <c r="D12" s="43">
        <v>56.2</v>
      </c>
      <c r="E12" s="43">
        <v>55.96</v>
      </c>
      <c r="F12" s="44">
        <v>56.2</v>
      </c>
      <c r="G12" s="44">
        <v>56.081</v>
      </c>
      <c r="H12" s="44">
        <v>796.0</v>
      </c>
      <c r="I12" s="44">
        <v>56.059</v>
      </c>
      <c r="J12" s="44">
        <v>899.5</v>
      </c>
      <c r="K12" s="44">
        <v>56.069</v>
      </c>
      <c r="L12" s="44">
        <v>1695.5</v>
      </c>
      <c r="M12" s="44">
        <v>56.081</v>
      </c>
      <c r="N12" s="40"/>
      <c r="O12" s="40"/>
      <c r="P12" s="40"/>
      <c r="Q12" s="40"/>
      <c r="R12" s="40"/>
      <c r="S12" s="40"/>
      <c r="T12" s="40"/>
      <c r="U12" s="40"/>
      <c r="V12" s="40"/>
      <c r="W12" s="40"/>
      <c r="X12" s="40"/>
      <c r="Y12" s="40"/>
      <c r="Z12" s="40"/>
    </row>
    <row r="13">
      <c r="A13" s="37" t="s">
        <v>88</v>
      </c>
      <c r="B13" s="41" t="s">
        <v>89</v>
      </c>
      <c r="C13" s="43">
        <v>56.05</v>
      </c>
      <c r="D13" s="43">
        <v>56.1</v>
      </c>
      <c r="E13" s="43">
        <v>55.94</v>
      </c>
      <c r="F13" s="44">
        <v>55.995</v>
      </c>
      <c r="G13" s="44">
        <v>56.009</v>
      </c>
      <c r="H13" s="44">
        <v>756.1</v>
      </c>
      <c r="I13" s="44">
        <v>56.021</v>
      </c>
      <c r="J13" s="44">
        <v>740.9</v>
      </c>
      <c r="K13" s="44">
        <v>56.015</v>
      </c>
      <c r="L13" s="44">
        <v>1497.0</v>
      </c>
      <c r="M13" s="44">
        <v>56.009</v>
      </c>
      <c r="N13" s="40"/>
      <c r="O13" s="40"/>
      <c r="P13" s="40"/>
      <c r="Q13" s="40"/>
      <c r="R13" s="40"/>
      <c r="S13" s="40"/>
      <c r="T13" s="40"/>
      <c r="U13" s="40"/>
      <c r="V13" s="40"/>
      <c r="W13" s="40"/>
      <c r="X13" s="40"/>
      <c r="Y13" s="40"/>
      <c r="Z13" s="40"/>
    </row>
    <row r="14">
      <c r="A14" s="37" t="s">
        <v>90</v>
      </c>
      <c r="B14" s="41" t="s">
        <v>91</v>
      </c>
      <c r="C14" s="43">
        <v>55.94</v>
      </c>
      <c r="D14" s="43">
        <v>55.94</v>
      </c>
      <c r="E14" s="43">
        <v>55.83</v>
      </c>
      <c r="F14" s="44">
        <v>55.888</v>
      </c>
      <c r="G14" s="44">
        <v>55.903</v>
      </c>
      <c r="H14" s="44">
        <v>437.15</v>
      </c>
      <c r="I14" s="44">
        <v>55.879</v>
      </c>
      <c r="J14" s="44">
        <v>763.8</v>
      </c>
      <c r="K14" s="44">
        <v>55.888</v>
      </c>
      <c r="L14" s="44">
        <v>1200.95</v>
      </c>
      <c r="M14" s="44">
        <v>55.903</v>
      </c>
      <c r="N14" s="40"/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</row>
    <row r="15">
      <c r="A15" s="37" t="s">
        <v>92</v>
      </c>
      <c r="B15" s="41" t="s">
        <v>75</v>
      </c>
      <c r="C15" s="43">
        <v>55.78</v>
      </c>
      <c r="D15" s="43">
        <v>55.84</v>
      </c>
      <c r="E15" s="43">
        <v>55.655</v>
      </c>
      <c r="F15" s="44">
        <v>55.695</v>
      </c>
      <c r="G15" s="44">
        <v>55.795</v>
      </c>
      <c r="H15" s="44">
        <v>549.8</v>
      </c>
      <c r="I15" s="44">
        <v>55.741</v>
      </c>
      <c r="J15" s="44">
        <v>710.4</v>
      </c>
      <c r="K15" s="44">
        <v>55.764</v>
      </c>
      <c r="L15" s="44">
        <v>1260.2</v>
      </c>
      <c r="M15" s="44">
        <v>55.795</v>
      </c>
      <c r="N15" s="40"/>
      <c r="O15" s="40"/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40"/>
    </row>
    <row r="16">
      <c r="A16" s="37" t="s">
        <v>93</v>
      </c>
      <c r="B16" s="41" t="s">
        <v>94</v>
      </c>
      <c r="C16" s="43">
        <v>55.8</v>
      </c>
      <c r="D16" s="43">
        <v>55.865</v>
      </c>
      <c r="E16" s="43">
        <v>55.715</v>
      </c>
      <c r="F16" s="44">
        <v>55.72</v>
      </c>
      <c r="G16" s="44">
        <v>55.807</v>
      </c>
      <c r="H16" s="44">
        <v>661.9</v>
      </c>
      <c r="I16" s="44">
        <v>55.754</v>
      </c>
      <c r="J16" s="44">
        <v>567.6</v>
      </c>
      <c r="K16" s="44">
        <v>55.783</v>
      </c>
      <c r="L16" s="44">
        <v>1229.5</v>
      </c>
      <c r="M16" s="44">
        <v>55.807</v>
      </c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</row>
    <row r="17">
      <c r="A17" s="37" t="s">
        <v>95</v>
      </c>
      <c r="B17" s="41" t="s">
        <v>96</v>
      </c>
      <c r="C17" s="43">
        <v>55.88</v>
      </c>
      <c r="D17" s="43">
        <v>55.92</v>
      </c>
      <c r="E17" s="43">
        <v>55.56</v>
      </c>
      <c r="F17" s="44">
        <v>55.61</v>
      </c>
      <c r="G17" s="44">
        <v>55.839</v>
      </c>
      <c r="H17" s="44">
        <v>1064.42</v>
      </c>
      <c r="I17" s="44">
        <v>55.647</v>
      </c>
      <c r="J17" s="44">
        <v>928.504</v>
      </c>
      <c r="K17" s="44">
        <v>55.749</v>
      </c>
      <c r="L17" s="44">
        <v>1992.92</v>
      </c>
      <c r="M17" s="44">
        <v>55.839</v>
      </c>
      <c r="N17" s="40"/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</row>
    <row r="18">
      <c r="A18" s="37" t="s">
        <v>97</v>
      </c>
      <c r="B18" s="41" t="s">
        <v>98</v>
      </c>
      <c r="C18" s="43">
        <v>55.55</v>
      </c>
      <c r="D18" s="43">
        <v>55.69</v>
      </c>
      <c r="E18" s="43">
        <v>55.45</v>
      </c>
      <c r="F18" s="44">
        <v>55.69</v>
      </c>
      <c r="G18" s="44">
        <v>55.588</v>
      </c>
      <c r="H18" s="44">
        <v>613.0</v>
      </c>
      <c r="I18" s="44">
        <v>55.537</v>
      </c>
      <c r="J18" s="44">
        <v>1058.9</v>
      </c>
      <c r="K18" s="44">
        <v>55.555</v>
      </c>
      <c r="L18" s="44">
        <v>1671.9</v>
      </c>
      <c r="M18" s="44">
        <v>55.588</v>
      </c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</row>
    <row r="19">
      <c r="A19" s="37" t="s">
        <v>99</v>
      </c>
      <c r="B19" s="41" t="s">
        <v>100</v>
      </c>
      <c r="C19" s="43">
        <v>55.67</v>
      </c>
      <c r="D19" s="43">
        <v>55.97</v>
      </c>
      <c r="E19" s="43">
        <v>55.67</v>
      </c>
      <c r="F19" s="44">
        <v>55.97</v>
      </c>
      <c r="G19" s="44">
        <v>55.742</v>
      </c>
      <c r="H19" s="44">
        <v>622.8</v>
      </c>
      <c r="I19" s="44">
        <v>55.838</v>
      </c>
      <c r="J19" s="44">
        <v>764.0</v>
      </c>
      <c r="K19" s="44">
        <v>55.795</v>
      </c>
      <c r="L19" s="44">
        <v>1386.8</v>
      </c>
      <c r="M19" s="44">
        <v>55.742</v>
      </c>
      <c r="N19" s="40"/>
      <c r="O19" s="40"/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40"/>
    </row>
    <row r="20">
      <c r="A20" s="37" t="s">
        <v>101</v>
      </c>
      <c r="B20" s="41" t="s">
        <v>102</v>
      </c>
      <c r="C20" s="43">
        <v>56.05</v>
      </c>
      <c r="D20" s="43">
        <v>56.33</v>
      </c>
      <c r="E20" s="43">
        <v>55.97</v>
      </c>
      <c r="F20" s="44">
        <v>56.245</v>
      </c>
      <c r="G20" s="44">
        <v>56.051</v>
      </c>
      <c r="H20" s="44">
        <v>971.8</v>
      </c>
      <c r="I20" s="44">
        <v>56.172</v>
      </c>
      <c r="J20" s="44">
        <v>830.2</v>
      </c>
      <c r="K20" s="44">
        <v>56.107</v>
      </c>
      <c r="L20" s="44">
        <v>1802.0</v>
      </c>
      <c r="M20" s="44">
        <v>56.051</v>
      </c>
      <c r="N20" s="40"/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40"/>
    </row>
    <row r="21">
      <c r="A21" s="37" t="s">
        <v>103</v>
      </c>
      <c r="B21" s="41" t="s">
        <v>87</v>
      </c>
      <c r="C21" s="43">
        <v>55.95</v>
      </c>
      <c r="D21" s="43">
        <v>56.0</v>
      </c>
      <c r="E21" s="43">
        <v>55.83</v>
      </c>
      <c r="F21" s="44">
        <v>55.88</v>
      </c>
      <c r="G21" s="44">
        <v>55.894</v>
      </c>
      <c r="H21" s="44">
        <v>668.7</v>
      </c>
      <c r="I21" s="44">
        <v>55.915</v>
      </c>
      <c r="J21" s="44">
        <v>870.89</v>
      </c>
      <c r="K21" s="44">
        <v>55.906</v>
      </c>
      <c r="L21" s="44">
        <v>1539.59</v>
      </c>
      <c r="M21" s="44">
        <v>55.894</v>
      </c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</row>
    <row r="22">
      <c r="A22" s="37" t="s">
        <v>104</v>
      </c>
      <c r="B22" s="41" t="s">
        <v>96</v>
      </c>
      <c r="C22" s="43">
        <v>56.05</v>
      </c>
      <c r="D22" s="43">
        <v>56.09</v>
      </c>
      <c r="E22" s="43">
        <v>55.94</v>
      </c>
      <c r="F22" s="44">
        <v>55.965</v>
      </c>
      <c r="G22" s="44">
        <v>56.033</v>
      </c>
      <c r="H22" s="44">
        <v>674.5</v>
      </c>
      <c r="I22" s="44">
        <v>56.002</v>
      </c>
      <c r="J22" s="44">
        <v>698.198</v>
      </c>
      <c r="K22" s="44">
        <v>56.017</v>
      </c>
      <c r="L22" s="44">
        <v>1372.7</v>
      </c>
      <c r="M22" s="44">
        <v>56.033</v>
      </c>
      <c r="N22" s="40"/>
      <c r="O22" s="40"/>
      <c r="P22" s="40"/>
      <c r="Q22" s="40"/>
      <c r="R22" s="40"/>
      <c r="S22" s="40"/>
      <c r="T22" s="40"/>
      <c r="U22" s="40"/>
      <c r="V22" s="40"/>
      <c r="W22" s="40"/>
      <c r="X22" s="40"/>
      <c r="Y22" s="40"/>
      <c r="Z22" s="40"/>
    </row>
    <row r="23">
      <c r="A23" s="37" t="s">
        <v>105</v>
      </c>
      <c r="B23" s="41" t="s">
        <v>106</v>
      </c>
      <c r="C23" s="43">
        <v>55.8</v>
      </c>
      <c r="D23" s="43">
        <v>56.1</v>
      </c>
      <c r="E23" s="43">
        <v>55.77</v>
      </c>
      <c r="F23" s="44">
        <v>56.077</v>
      </c>
      <c r="G23" s="44">
        <v>55.839</v>
      </c>
      <c r="H23" s="44">
        <v>701.7</v>
      </c>
      <c r="I23" s="44">
        <v>55.941</v>
      </c>
      <c r="J23" s="44">
        <v>766.91</v>
      </c>
      <c r="K23" s="44">
        <v>55.892</v>
      </c>
      <c r="L23" s="44">
        <v>1468.61</v>
      </c>
      <c r="M23" s="44">
        <v>55.839</v>
      </c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</row>
    <row r="24">
      <c r="A24" s="37" t="s">
        <v>107</v>
      </c>
      <c r="B24" s="41" t="s">
        <v>108</v>
      </c>
      <c r="C24" s="43">
        <v>56.03</v>
      </c>
      <c r="D24" s="43">
        <v>56.075</v>
      </c>
      <c r="E24" s="43">
        <v>55.93</v>
      </c>
      <c r="F24" s="44">
        <v>56.03</v>
      </c>
      <c r="G24" s="44">
        <v>56.033</v>
      </c>
      <c r="H24" s="44">
        <v>648.4</v>
      </c>
      <c r="I24" s="44">
        <v>56.001</v>
      </c>
      <c r="J24" s="44">
        <v>646.55</v>
      </c>
      <c r="K24" s="44">
        <v>56.017</v>
      </c>
      <c r="L24" s="44">
        <v>1294.95</v>
      </c>
      <c r="M24" s="44">
        <v>56.033</v>
      </c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</row>
    <row r="25">
      <c r="A25" s="8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>
      <c r="A26" s="8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>
      <c r="A27" s="8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>
      <c r="A28" s="8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>
      <c r="A29" s="8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>
      <c r="A30" s="8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>
      <c r="A31" s="8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>
      <c r="A32" s="8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>
      <c r="A33" s="8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>
      <c r="A34" s="8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</sheetData>
  <drawing r:id="rId1"/>
</worksheet>
</file>